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Desktop\90 сесія\Проєкти рішень 90\Нова папка\"/>
    </mc:Choice>
  </mc:AlternateContent>
  <xr:revisionPtr revIDLastSave="0" documentId="13_ncr:1_{CF8DA0CB-5B48-4041-B3DB-0200C1F921E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19 02" sheetId="1" r:id="rId1"/>
    <sheet name="09-01-1" sheetId="2" r:id="rId2"/>
    <sheet name="3689-03-25 розподіл монтажних р" sheetId="5" r:id="rId3"/>
    <sheet name="3705 від 18.03.25" sheetId="7" r:id="rId4"/>
    <sheet name="Лист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7" l="1"/>
  <c r="J6" i="7" s="1"/>
  <c r="I7" i="7"/>
  <c r="J7" i="7" s="1"/>
  <c r="I8" i="7"/>
  <c r="J8" i="7" s="1"/>
  <c r="J30" i="7" s="1"/>
  <c r="I9" i="7"/>
  <c r="J9" i="7" s="1"/>
  <c r="I10" i="7"/>
  <c r="J10" i="7" s="1"/>
  <c r="I11" i="7"/>
  <c r="J11" i="7" s="1"/>
  <c r="I12" i="7"/>
  <c r="J12" i="7" s="1"/>
  <c r="I13" i="7"/>
  <c r="J13" i="7" s="1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5" i="7"/>
  <c r="J5" i="7" s="1"/>
  <c r="F30" i="7"/>
  <c r="F185" i="1"/>
  <c r="F51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6" i="5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" i="2"/>
  <c r="I68" i="2" l="1"/>
  <c r="P6" i="5"/>
  <c r="K6" i="5"/>
  <c r="P49" i="5"/>
  <c r="K49" i="5"/>
  <c r="P47" i="5"/>
  <c r="Q47" i="5" s="1"/>
  <c r="K47" i="5"/>
  <c r="P45" i="5"/>
  <c r="K45" i="5"/>
  <c r="P43" i="5"/>
  <c r="Q43" i="5" s="1"/>
  <c r="K43" i="5"/>
  <c r="P41" i="5"/>
  <c r="K41" i="5"/>
  <c r="P39" i="5"/>
  <c r="Q39" i="5" s="1"/>
  <c r="K39" i="5"/>
  <c r="P37" i="5"/>
  <c r="K37" i="5"/>
  <c r="P35" i="5"/>
  <c r="Q35" i="5" s="1"/>
  <c r="K35" i="5"/>
  <c r="P33" i="5"/>
  <c r="K33" i="5"/>
  <c r="P31" i="5"/>
  <c r="Q31" i="5" s="1"/>
  <c r="K31" i="5"/>
  <c r="P29" i="5"/>
  <c r="K29" i="5"/>
  <c r="P27" i="5"/>
  <c r="Q27" i="5" s="1"/>
  <c r="K27" i="5"/>
  <c r="L27" i="5" s="1"/>
  <c r="M27" i="5" s="1"/>
  <c r="P25" i="5"/>
  <c r="K25" i="5"/>
  <c r="L25" i="5" s="1"/>
  <c r="M25" i="5" s="1"/>
  <c r="P23" i="5"/>
  <c r="Q23" i="5" s="1"/>
  <c r="K23" i="5"/>
  <c r="L23" i="5" s="1"/>
  <c r="M23" i="5" s="1"/>
  <c r="P21" i="5"/>
  <c r="K21" i="5"/>
  <c r="L21" i="5" s="1"/>
  <c r="M21" i="5" s="1"/>
  <c r="P19" i="5"/>
  <c r="Q19" i="5" s="1"/>
  <c r="K19" i="5"/>
  <c r="L19" i="5" s="1"/>
  <c r="M19" i="5" s="1"/>
  <c r="P17" i="5"/>
  <c r="K17" i="5"/>
  <c r="L17" i="5" s="1"/>
  <c r="M17" i="5" s="1"/>
  <c r="P15" i="5"/>
  <c r="Q15" i="5" s="1"/>
  <c r="K15" i="5"/>
  <c r="L15" i="5" s="1"/>
  <c r="M15" i="5" s="1"/>
  <c r="P13" i="5"/>
  <c r="K13" i="5"/>
  <c r="L13" i="5" s="1"/>
  <c r="M13" i="5" s="1"/>
  <c r="P11" i="5"/>
  <c r="Q11" i="5" s="1"/>
  <c r="K11" i="5"/>
  <c r="L11" i="5" s="1"/>
  <c r="M11" i="5" s="1"/>
  <c r="P9" i="5"/>
  <c r="K9" i="5"/>
  <c r="L9" i="5" s="1"/>
  <c r="M9" i="5" s="1"/>
  <c r="P7" i="5"/>
  <c r="Q7" i="5" s="1"/>
  <c r="K7" i="5"/>
  <c r="L7" i="5" s="1"/>
  <c r="M7" i="5" s="1"/>
  <c r="P50" i="5"/>
  <c r="K50" i="5"/>
  <c r="P48" i="5"/>
  <c r="Q48" i="5" s="1"/>
  <c r="K48" i="5"/>
  <c r="P46" i="5"/>
  <c r="K46" i="5"/>
  <c r="P44" i="5"/>
  <c r="Q44" i="5" s="1"/>
  <c r="K44" i="5"/>
  <c r="P42" i="5"/>
  <c r="K42" i="5"/>
  <c r="P40" i="5"/>
  <c r="Q40" i="5" s="1"/>
  <c r="K40" i="5"/>
  <c r="P38" i="5"/>
  <c r="K38" i="5"/>
  <c r="P36" i="5"/>
  <c r="Q36" i="5" s="1"/>
  <c r="K36" i="5"/>
  <c r="P34" i="5"/>
  <c r="K34" i="5"/>
  <c r="P32" i="5"/>
  <c r="Q32" i="5" s="1"/>
  <c r="K32" i="5"/>
  <c r="P30" i="5"/>
  <c r="K30" i="5"/>
  <c r="P28" i="5"/>
  <c r="Q28" i="5" s="1"/>
  <c r="K28" i="5"/>
  <c r="P26" i="5"/>
  <c r="K26" i="5"/>
  <c r="L26" i="5" s="1"/>
  <c r="M26" i="5" s="1"/>
  <c r="P24" i="5"/>
  <c r="Q24" i="5" s="1"/>
  <c r="K24" i="5"/>
  <c r="L24" i="5" s="1"/>
  <c r="M24" i="5" s="1"/>
  <c r="P22" i="5"/>
  <c r="K22" i="5"/>
  <c r="L22" i="5" s="1"/>
  <c r="M22" i="5" s="1"/>
  <c r="P20" i="5"/>
  <c r="Q20" i="5" s="1"/>
  <c r="K20" i="5"/>
  <c r="L20" i="5" s="1"/>
  <c r="M20" i="5" s="1"/>
  <c r="P18" i="5"/>
  <c r="K18" i="5"/>
  <c r="L18" i="5" s="1"/>
  <c r="M18" i="5" s="1"/>
  <c r="P14" i="5"/>
  <c r="Q14" i="5" s="1"/>
  <c r="K14" i="5"/>
  <c r="L14" i="5" s="1"/>
  <c r="M14" i="5" s="1"/>
  <c r="P12" i="5"/>
  <c r="K12" i="5"/>
  <c r="L12" i="5" s="1"/>
  <c r="M12" i="5" s="1"/>
  <c r="P10" i="5"/>
  <c r="Q10" i="5" s="1"/>
  <c r="K10" i="5"/>
  <c r="L10" i="5" s="1"/>
  <c r="M10" i="5" s="1"/>
  <c r="P8" i="5"/>
  <c r="K8" i="5"/>
  <c r="L8" i="5" s="1"/>
  <c r="M8" i="5" s="1"/>
  <c r="H51" i="5"/>
  <c r="K16" i="5"/>
  <c r="L16" i="5" s="1"/>
  <c r="M16" i="5" s="1"/>
  <c r="P16" i="5"/>
  <c r="T185" i="1"/>
  <c r="R185" i="1"/>
  <c r="P51" i="5" l="1"/>
  <c r="Q16" i="5"/>
  <c r="Q8" i="5"/>
  <c r="Q12" i="5"/>
  <c r="Q18" i="5"/>
  <c r="Q22" i="5"/>
  <c r="Q26" i="5"/>
  <c r="Q30" i="5"/>
  <c r="Q34" i="5"/>
  <c r="Q38" i="5"/>
  <c r="Q42" i="5"/>
  <c r="Q46" i="5"/>
  <c r="Q50" i="5"/>
  <c r="Q9" i="5"/>
  <c r="Q13" i="5"/>
  <c r="Q17" i="5"/>
  <c r="Q21" i="5"/>
  <c r="Q25" i="5"/>
  <c r="Q29" i="5"/>
  <c r="Q33" i="5"/>
  <c r="Q37" i="5"/>
  <c r="Q41" i="5"/>
  <c r="Q45" i="5"/>
  <c r="Q49" i="5"/>
  <c r="L6" i="5"/>
  <c r="I30" i="7"/>
  <c r="V185" i="1"/>
  <c r="X184" i="1"/>
  <c r="X185" i="1" s="1"/>
  <c r="W184" i="1"/>
  <c r="M6" i="5" l="1"/>
  <c r="L51" i="5"/>
  <c r="P185" i="1"/>
  <c r="N185" i="1"/>
  <c r="L185" i="1"/>
  <c r="J185" i="1"/>
  <c r="H185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6" i="1"/>
  <c r="Y185" i="1" l="1"/>
  <c r="M51" i="5"/>
  <c r="Q6" i="5"/>
  <c r="Q51" i="5" s="1"/>
  <c r="K51" i="5"/>
</calcChain>
</file>

<file path=xl/sharedStrings.xml><?xml version="1.0" encoding="utf-8"?>
<sst xmlns="http://schemas.openxmlformats.org/spreadsheetml/2006/main" count="710" uniqueCount="400">
  <si>
    <t>Кіл-сть товару, шт.</t>
  </si>
  <si>
    <t>Одиниця виміру</t>
  </si>
  <si>
    <t>Вартість (ціна)</t>
  </si>
  <si>
    <t>Сума товару (доларів США) з ПДВ</t>
  </si>
  <si>
    <t>Сума товару (гривні) з ПДВ</t>
  </si>
  <si>
    <t xml:space="preserve">№ </t>
  </si>
  <si>
    <t>Найменування товару</t>
  </si>
  <si>
    <t>однієї шт.  (доларів США)</t>
  </si>
  <si>
    <t xml:space="preserve">Курс НБУ, грн </t>
  </si>
  <si>
    <t>Кіл                 -сть</t>
  </si>
  <si>
    <t>Вартість, грн</t>
  </si>
  <si>
    <t>п /п.</t>
  </si>
  <si>
    <t>з ПДВ</t>
  </si>
  <si>
    <t>шт</t>
  </si>
  <si>
    <t>Стіл з бортом та полицею 1500х600х900</t>
  </si>
  <si>
    <t>Микола ПОНОМАР,</t>
  </si>
  <si>
    <t>Володимир БАРАНОВСЬКИЙ</t>
  </si>
  <si>
    <t xml:space="preserve">Перелік майна, яке приймається у комунальну власність Лозівської міської територіальної громади Лозівського району Харківської області від ТОВ «РЕСТОР МАРКЕТ» 
(Договір поставки від 19.02.2025 №19/02)
</t>
  </si>
  <si>
    <t>Стіл з бортом та полицею 1350х700х900</t>
  </si>
  <si>
    <t>Стіл без борта, з полицею 1100х600х900</t>
  </si>
  <si>
    <t>Мийка 1-но секційна з бортом # Та 2-ма оворами для відходів. Розмір чаші 1100х800х500 мм 1200х1100х900</t>
  </si>
  <si>
    <t>Мийка 1-но секційна з бортом 1100х600х900</t>
  </si>
  <si>
    <t>Стіл без борта, з полицею 1200х550х900</t>
  </si>
  <si>
    <t>Стіл з бортом та мийкою # З шухлядами. Розмір чаші</t>
  </si>
  <si>
    <t>600х600х400 мм. 1800х700х900</t>
  </si>
  <si>
    <t>Рукомийник настінний з колінним натисканям 400х400</t>
  </si>
  <si>
    <t>Стіл з бортом та полицею 700х700х900</t>
  </si>
  <si>
    <t>Стіл без борта на колесах # З шухлядами. 800х600х900</t>
  </si>
  <si>
    <t>Стіл з бортом та полицею 1500х700х900</t>
  </si>
  <si>
    <t>Стелаж на 5 полиць # Посилений 1450х600х1800</t>
  </si>
  <si>
    <t>Стіл з бортом, мийкою та отвором для відходів # Розмір чаші 700х600х400 мм 2180х700х900</t>
  </si>
  <si>
    <t>Стіл з бортом без полиці 1200х700х900</t>
  </si>
  <si>
    <t>Стіл з бортом без полиці 1100х700х900</t>
  </si>
  <si>
    <t>Стіл з бортом та полицею 1600х700х900</t>
  </si>
  <si>
    <t>Стіл з бортом та полицею 900х700х900</t>
  </si>
  <si>
    <t>Стіл з бортом та полицею 1300х700х900</t>
  </si>
  <si>
    <t>Стіл з бортом та полицею 1100х700х900</t>
  </si>
  <si>
    <t>Стіл без борта з 2-ма полицями 1770х700х900</t>
  </si>
  <si>
    <t>Стелаж на 5 полиць # Посилений 1300х600х1800</t>
  </si>
  <si>
    <t>Стелаж на 5 полиць # Посилений 1050х600х1800</t>
  </si>
  <si>
    <t>Стіл з мийкою 2-х секційною та бортом # Чаші розміром 850х550х400 мм. В чаші направляючі для встановлення гастроємності GN 1/1 2500х700х900</t>
  </si>
  <si>
    <t>Стелаж на 5 полиць # Посилений 1000х700х1800</t>
  </si>
  <si>
    <t>Стіл з бортом та 2-ма полицями 1100х700х900</t>
  </si>
  <si>
    <t>Стіл з двома бортами та полицею 1000х700х900</t>
  </si>
  <si>
    <t>Шафа для прибирального інвентарю # З однієї сторони полички, з іншої кріплення під швабри. 800х450х1800</t>
  </si>
  <si>
    <t>Стіл з мийкою односекційною. Чаша 500х500х400 1000х700х900</t>
  </si>
  <si>
    <t>Стіл з бортом та полицею 1200х700х900</t>
  </si>
  <si>
    <t>Стіл з бортом та полицею 1450х700х900</t>
  </si>
  <si>
    <t>Стіл без борта, з полицею # На колесах 1200х600х900</t>
  </si>
  <si>
    <t>Стіл з бортом, мийкою та отвором для відходів # Розмір чаші 600х600х400 мм 2000х700х900</t>
  </si>
  <si>
    <t>Стіл з бортом, мийкою та отвором для відходів # Розмір чаші 700х600х400 мм 2200х700х900</t>
  </si>
  <si>
    <t>Мийка односекційна 1000х700х900</t>
  </si>
  <si>
    <t>Стіл з бортом та полицею 1900х700х900</t>
  </si>
  <si>
    <t>Стіл з бортом та мийкою # Розмір чаші 1100х650х400 мм 2100х700х900</t>
  </si>
  <si>
    <t>Шпилька гастрономічна на 17 рівнів # Під гастроємності GN 1/1 392х570х1700</t>
  </si>
  <si>
    <t>Візок для ящиків 600х400 мм 620х420х180</t>
  </si>
  <si>
    <t>Стелаж на 5 полиць # Перфорований 2000х600х1800</t>
  </si>
  <si>
    <t>Стелаж на 5 полиць # Перфорований 1200х600х1800</t>
  </si>
  <si>
    <t>Стелаж на 5 полиць # Перфорований 1350х600х1800</t>
  </si>
  <si>
    <t>Зонт острівний 950х1200х350</t>
  </si>
  <si>
    <t>Зонт острівний 1600х1700х350</t>
  </si>
  <si>
    <t>Зонт острівний 1200х1300х350</t>
  </si>
  <si>
    <t>Зонт острівний 1450х1200x350 (з жировловлювачем)  з притоком</t>
  </si>
  <si>
    <t>Зонт пристінний 2000х1200х350 (з жировловлювачем)  з притоком</t>
  </si>
  <si>
    <t>Зонт пристінний 1200х800х350</t>
  </si>
  <si>
    <t>Зонт острівний 1450х1200x350 (з жировловлювачем)</t>
  </si>
  <si>
    <t>Зонт пристінний 1200х950х350 (з жировловлювачем)</t>
  </si>
  <si>
    <t>Контейнер для сміття 80л Bora Plastik</t>
  </si>
  <si>
    <t>Обробна дошка зелена 600х400х20 мм Basic line FoREST</t>
  </si>
  <si>
    <t>Обробна дошка зелена 400х300х20 мм Basic line FoREST</t>
  </si>
  <si>
    <t>Ніж для чищення овочів 100 мм зубчатий Nova Arcos</t>
  </si>
  <si>
    <t>Ніж для чищення овочів 85 мм  «2900» зелений Arcos</t>
  </si>
  <si>
    <t>Ніж для чищення овочів 80 мм Nova Arcos</t>
  </si>
  <si>
    <t>Ніж для чищення овочів 60 мм Nova Arcos</t>
  </si>
  <si>
    <t>Контейнер для сміття 80 л Bora Plastik</t>
  </si>
  <si>
    <t>Ніж для чищення овочів 85 мм Nova Arcos</t>
  </si>
  <si>
    <t>Ніж поварський 200 мм «2900» білий Arcos</t>
  </si>
  <si>
    <t>Ніж поварський 250 мм «2900» білий Arcos</t>
  </si>
  <si>
    <t xml:space="preserve">Ніж для риби 350 мм зубчатий «2900»   синій Arcos  </t>
  </si>
  <si>
    <t xml:space="preserve">Ніж для риби 140 мм «2900» синій Arcos  </t>
  </si>
  <si>
    <t xml:space="preserve">Ніж філейний 200 мм «2900»  синій Arcos </t>
  </si>
  <si>
    <t>Ніж для зняття шкури 200 мм «2900» синій  Arcos</t>
  </si>
  <si>
    <t>Ніж поварський 250 мм «2900» синій  Arcos</t>
  </si>
  <si>
    <t>Ніж тесак для риби 290 мм «2900» синій  Arcos</t>
  </si>
  <si>
    <t>Ніж для обробки м’яса 160 мм «2900» червоний Arcos</t>
  </si>
  <si>
    <t>Ніж для обробки м’яса 250 мм «2900» червоний Arcos</t>
  </si>
  <si>
    <t>Ніж обвальний 140 мм «2900» червоний Arcos</t>
  </si>
  <si>
    <t>Ніж поварський 200 мм «2900» червоний  Arcos</t>
  </si>
  <si>
    <t>Ніж поварський 300 мм «2900» червоний  Arcos</t>
  </si>
  <si>
    <t>Сікач для м’яса 220 мм «2900» червоний  Arcos</t>
  </si>
  <si>
    <t>Ніж філейний 200 мм «2900» червоний  Arcos</t>
  </si>
  <si>
    <t>Ніж поварський 200 мм «2900» коричневий  Arcos</t>
  </si>
  <si>
    <t>Ніж поварський 250 мм «2900» коричневий  Arcos</t>
  </si>
  <si>
    <t>Ніж для чищення овочів 100 мм Nova Arcos</t>
  </si>
  <si>
    <t>Мусат 30 см  червоний FoREST</t>
  </si>
  <si>
    <t>Мусат 30 см  синій FoREST</t>
  </si>
  <si>
    <t>Мусат 30 см  жовтий FoREST</t>
  </si>
  <si>
    <t>Мусат 30 см  зелений FoREST</t>
  </si>
  <si>
    <t>Мусат 30 см  чорний FoREST</t>
  </si>
  <si>
    <t>Ніж поварський 250 мм «2900» жовтий  Arcos</t>
  </si>
  <si>
    <t>Ніж поварський 200 мм «2900» жовтий  Arcos</t>
  </si>
  <si>
    <t>Стійка для дощок, 303х211х(Н)205мм</t>
  </si>
  <si>
    <t>Ніж поварський 200 мм «2900» чорний  Arcos</t>
  </si>
  <si>
    <t>Ніж для овочів 110 мм Niza Arcos</t>
  </si>
  <si>
    <t>Ніж кухонний 190 мм  Menorca Arcos</t>
  </si>
  <si>
    <t>Ніж кондитерський 250 мм «2900» чорний  Arcos</t>
  </si>
  <si>
    <t>Мусат 23 см  Arcos</t>
  </si>
  <si>
    <t>Кухонні ножиці для птиці 240 мм  Arcos</t>
  </si>
  <si>
    <t>Кухонні ножиці 215 мм  Arcos</t>
  </si>
  <si>
    <t>Відкривач для банок  Arcos</t>
  </si>
  <si>
    <t>Рубанок для кухонної дошки 180х65х25 мм Durplastics</t>
  </si>
  <si>
    <t xml:space="preserve">Кольчужна рукавиця розмір L FoREST </t>
  </si>
  <si>
    <t>Кольчужна рукавиця розмір M FoREST</t>
  </si>
  <si>
    <t>Овощечистка 110 мм Arcos</t>
  </si>
  <si>
    <t>Гастроємність із нержавійки перфорована CN 1/1, h-100 мм</t>
  </si>
  <si>
    <t>Гастроємність із нержавійки перфорована CN 1/1, h-65 мм</t>
  </si>
  <si>
    <t>Щипці для кісток 110 мм Arcos</t>
  </si>
  <si>
    <t>Гастроємність із нержавійки CN 1/1, h-200 мм 28л</t>
  </si>
  <si>
    <t>Гастроємність із нержавійки CN 1/1, h-65 мм</t>
  </si>
  <si>
    <t>Гастроємність із нержавійки CN 1/1, h-100 мм</t>
  </si>
  <si>
    <t>Гастроємність із нержавійки CN 1/2, h-65 мм</t>
  </si>
  <si>
    <t>Гастроємність із нержавійки CN 1/2, h-150 мм 9,5л</t>
  </si>
  <si>
    <t>Гастроємність із нержавійки CN 1/2, h-200 мм 12,5 л</t>
  </si>
  <si>
    <t>Гастроємність із нержавійки CN 1/1, h-20 мм 2,5 л</t>
  </si>
  <si>
    <t>Совокдля сипучих продуктів н/ж, 1100 мл</t>
  </si>
  <si>
    <t>Ложка для гарніру 34 см FoREST</t>
  </si>
  <si>
    <t>Ложка гарнірна перфорована з нержавіючої сталі 37 см</t>
  </si>
  <si>
    <t xml:space="preserve">Ложка розливна 1л, 55,5 см Lacor </t>
  </si>
  <si>
    <t>Лопатка кухонна з пластиковою ручкою 21,5 см Lacor</t>
  </si>
  <si>
    <t>Лопатка кухонна з пластиковою ручкою перфорована 21,5 см Lacor</t>
  </si>
  <si>
    <t>Лопатка кухонна з пластиковою ручкою 13,5см Lacor</t>
  </si>
  <si>
    <t>Миска конічна 11 л Paderno</t>
  </si>
  <si>
    <t>Лопатка кухонна 50,5 см Lacor</t>
  </si>
  <si>
    <t>Лопатка кухонна перфорована 50,5 см Lacor</t>
  </si>
  <si>
    <t>Щипці універсальні 40 см Lacor</t>
  </si>
  <si>
    <t>Виделка поварська 37 см FoREST</t>
  </si>
  <si>
    <t>Контейнер для зберігання GN 1/4 h -15 см 4,3 л Araven</t>
  </si>
  <si>
    <t>Контейнер для зберігання GN 1/3 h -10 см 4 л Araven</t>
  </si>
  <si>
    <t>Контейнер для зберігання GN 1/3 h -15 см 6 л Araven</t>
  </si>
  <si>
    <t>Контейнер для зберігання GN 1/2 h -15 см 10 л Araven</t>
  </si>
  <si>
    <t>шь</t>
  </si>
  <si>
    <t>Кондитерська лопатка пластикова 45 см Martellato</t>
  </si>
  <si>
    <t>Пензлик кондитерський силіконовий 21 см Silikomart</t>
  </si>
  <si>
    <t>Столова ложка серія Meteor FoREST</t>
  </si>
  <si>
    <t>Контейнер для зберігання h-58см 100л  Araven</t>
  </si>
  <si>
    <t>Мірний стакан з кришкою 1л FoREST</t>
  </si>
  <si>
    <t>Мірний стакан з кришкою 2л FoREST</t>
  </si>
  <si>
    <t>Силіконовий килимок для тіста 52х31,5 см  Silikomart</t>
  </si>
  <si>
    <t>Шпатель кондитерський н/ж 25х3,7 см Paderno</t>
  </si>
  <si>
    <t>Шпатель кондитерський н/ж 30х4,3 см Paderno</t>
  </si>
  <si>
    <t>Качалка для тіста 600х75 мм Durplastics</t>
  </si>
  <si>
    <t>Сито для протирання d 30 см з ручкою Lacor</t>
  </si>
  <si>
    <t>Вінчик 12-ти пелюстковий н/ж 40 см Lacor</t>
  </si>
  <si>
    <t>Скребок кондитерський 200 мм Martellato</t>
  </si>
  <si>
    <t>Підставка для столових приборів 13,7 см APS</t>
  </si>
  <si>
    <t>Вінчик 8-ми пелюстковий н/ж 30 см Lacor</t>
  </si>
  <si>
    <t>Миска 3 л із нержавіючої сталі FoREST</t>
  </si>
  <si>
    <t>Миска 4,5 л із нержавіючої сталі FoREST</t>
  </si>
  <si>
    <t>Миска 8 л із нержавіючої сталі FoREST</t>
  </si>
  <si>
    <t>Рукавиці пекарські зі скловолокна 2 шт</t>
  </si>
  <si>
    <t>Кастрюля 6,2 л із нержавіючої сталі з кришкою  FoREST</t>
  </si>
  <si>
    <t>Сотейник 2,7 л із нержавіючої сталі  FoREST</t>
  </si>
  <si>
    <t>Сотейник 5 л із нержавіючої сталі  FoREST</t>
  </si>
  <si>
    <t>Сковорода 20 см із нержавіючої сталі  FoREST</t>
  </si>
  <si>
    <t>Кошик для зберігання, складний, несучий, розбірний, пластиковий ящик для зберігання для кухні сірий. Розмір 600х400ммх230мм, вага 1,8 кг, об’єм 17 л (на заміну білих)</t>
  </si>
  <si>
    <t xml:space="preserve">Кошик для зберігання, складний, несучий, розбірний, пластиковий ящик для зберігання для кухні зелений. Розмір 600х400ммх230мм, вага 1,8 кг, об’єм 17 л </t>
  </si>
  <si>
    <t>Кошик для зберігання, складний, несучий, розбірний, пластиковий ящик для зберігання для кухні червоний. Розмір 600х400ммх230мм, вага 1,8 кг, об’єм 17 л</t>
  </si>
  <si>
    <t>Термоконтейнер Avatherm 601M чорний. Має подвійну стінку і спінений зсередини поліуретаном. Рівнів – 6, на GN 1/1-65. Виготовлений з поліпропіленової сировини, що не містить забруднюючих речовин. Втрати тепла 1,5ºС на годину. Втрати холоду 0,5 ºС на годину. Стійкість до температури від -40 ºС до +100 ºС. Внутрішні розміри 33,3х54х46см. Зовнішні розміри 45х62,5х57,5см. Об’єм: 83л. Вага 10,2кг.</t>
  </si>
  <si>
    <t>Візок нержавіючий для термоконтейнера Avatherm 601M</t>
  </si>
  <si>
    <t>Avatherm WaterBox</t>
  </si>
  <si>
    <t>Вакуумна кришка до Гастроємності GN 1/1</t>
  </si>
  <si>
    <t>Пластиковий ящик 600*400*420 мм</t>
  </si>
  <si>
    <t>Шафа шпилька GN 1/1 з дверима на 20 рівнів h180</t>
  </si>
  <si>
    <t>ВСЬОГО</t>
  </si>
  <si>
    <t>Вартість, грн з ПДВ</t>
  </si>
  <si>
    <r>
      <t xml:space="preserve">Обробна дошка біла 400*300*20 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</si>
  <si>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біла 600*400*20 мм </t>
    </r>
    <r>
      <rPr>
        <sz val="11"/>
        <color rgb="FF000000"/>
        <rFont val="Times New Roman"/>
        <family val="1"/>
        <charset val="204"/>
      </rPr>
      <t xml:space="preserve"> Project line FoREST</t>
    </r>
  </si>
  <si>
    <r>
      <t xml:space="preserve">Обробна дошка синя 600*400*20 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</si>
  <si>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синя 400*300*20 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</si>
  <si>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червона 450*300*12мм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</si>
  <si>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червона 400*300*20мм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</si>
  <si>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коричнева 400*300*20мм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</si>
  <si>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коричнева 600*400*20мм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</si>
  <si>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жовта 500*300*20мм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</si>
  <si>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жовта 600*400*20мм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</si>
  <si>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коричнева з жолобом 400*300*20мм </t>
    </r>
    <r>
      <rPr>
        <sz val="11"/>
        <color rgb="FF000000"/>
        <rFont val="Times New Roman"/>
        <family val="1"/>
        <charset val="204"/>
      </rPr>
      <t xml:space="preserve"> FoREST</t>
    </r>
  </si>
  <si>
    <r>
      <t>Лопатка термостійка (до +230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С), ручка 235 мм  Martellato</t>
    </r>
  </si>
  <si>
    <r>
      <t>Гігієнічний пластиковий піддон 1200*800*150 мм на 3-х полозах. Вантажопідйомність: Динамічна: 1500 кг. Статичне: 5000 кг. Стелажне: 1500 кг. Допустима температура: від -30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 до +40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С. Температура миття: +90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С. Захисний бортик: 7 мм. Матеріал: вторинний поліетилен HD-PE</t>
    </r>
  </si>
  <si>
    <r>
      <t>Термомент цифровий із зондом -50/300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</t>
    </r>
  </si>
  <si>
    <t>Стіл з мийкою та бортом # Чаша розміром 400х400х400мм 1600х600х900</t>
  </si>
  <si>
    <t>№ з/п</t>
  </si>
  <si>
    <t>Type/Тип</t>
  </si>
  <si>
    <t>Description/Опис</t>
  </si>
  <si>
    <t>Costs per item USD/Вартість за одиницю</t>
  </si>
  <si>
    <t>Costs per item total USD/ Загальна вартість за товар</t>
  </si>
  <si>
    <t>PDU / БРЕ</t>
  </si>
  <si>
    <t>PDU 24 (KD-PDU-EU-1U-24P)</t>
  </si>
  <si>
    <t>Patch cord / Патч корд</t>
  </si>
  <si>
    <t>Cablexpert UTP cat.5E 0.5м gray</t>
  </si>
  <si>
    <t>Server/ Сервер</t>
  </si>
  <si>
    <t>Box DL 380 G10, 8 * SFF + 8 * U.2 NVMe, 2 riser</t>
  </si>
  <si>
    <t>Програмне забезпечення/ Software</t>
  </si>
  <si>
    <t>Microsoft Windows Server 2025 Standard 16 Core OEM</t>
  </si>
  <si>
    <t>Кабель/СаЫе</t>
  </si>
  <si>
    <t>Конектор/ connector STP RJ45 cat. 5e with through holes</t>
  </si>
  <si>
    <t>STPRJ45 cat. 5e (100)</t>
  </si>
  <si>
    <t>Тестер кабельний RJ-45/RJ-45 cable tester</t>
  </si>
  <si>
    <t>Kingda (NS-468)</t>
  </si>
  <si>
    <t>Інструмент для обтискання конекторів /Connector crimping tool</t>
  </si>
  <si>
    <t>LW-HT-002TB</t>
  </si>
  <si>
    <t>Інструмент для забивання та зачистки витої пари/Twisted pair crimping and stripping too</t>
  </si>
  <si>
    <t>KD-T2017A</t>
  </si>
  <si>
    <t>Інструмент для забивання контактів / Contactclogging tool</t>
  </si>
  <si>
    <t>KD-T2020</t>
  </si>
  <si>
    <t>Laptop /Ноутбук</t>
  </si>
  <si>
    <t>Lenovo VI5 G4 AMN (82YUOOYARA)</t>
  </si>
  <si>
    <t>Lenovo VI5 G4 IRU (83A1009SRA)</t>
  </si>
  <si>
    <t>Laptop bag/ Сумка для ноутбука</t>
  </si>
  <si>
    <t>2E 16" Black (2E-CBN616BK)</t>
  </si>
  <si>
    <t>Mouse/ Миша</t>
  </si>
  <si>
    <t>Logitech В110 Silent USB Black</t>
  </si>
  <si>
    <t>Monitor /Монітор</t>
  </si>
  <si>
    <t>27" PHILIPS 27E1N1800 4K</t>
  </si>
  <si>
    <t>23.8" ViewSonic Black (VA2432-MHD)</t>
  </si>
  <si>
    <t>Smartphone /Смартфон</t>
  </si>
  <si>
    <t>Samsung Galaxy A36 5G 6/128GB Awesome Black (SM-A366BZKBEUC)</t>
  </si>
  <si>
    <t>Hub /Концентратор</t>
  </si>
  <si>
    <t>Type-C Cablexpert A-CM-COMBO5-05 (hub/HDMI/PD/LAN)</t>
  </si>
  <si>
    <t>USB3.0 Gembird UHB-U3P7P-01 (7xUSB 3.0)</t>
  </si>
  <si>
    <t>Router/ Маршрутизатор</t>
  </si>
  <si>
    <t>MikroTik CCR2116-12G-4S+</t>
  </si>
  <si>
    <t>MikroTik CRS328-24p-4s+RM</t>
  </si>
  <si>
    <t>БФП/MFP</t>
  </si>
  <si>
    <t>A4 HP LaserJet Pro 4103fdw з Wi-Fi</t>
  </si>
  <si>
    <t>A3 HP LaserJet Pro M443nda</t>
  </si>
  <si>
    <t>A4 Epson EcoTank L3560 з Wi-Fi</t>
  </si>
  <si>
    <t>Чорнило/Ink</t>
  </si>
  <si>
    <t>Epson 103 Multipack (Bk C Y M)</t>
  </si>
  <si>
    <t>Epson 103 Black</t>
  </si>
  <si>
    <t>A3 Epson EcoTank L14150 з Wi-Fi (A4)</t>
  </si>
  <si>
    <t>ЗО</t>
  </si>
  <si>
    <t>Epson 101 Multipack (Bk C Y M)</t>
  </si>
  <si>
    <t>Epson 101 Black</t>
  </si>
  <si>
    <t>Label printer/ Принтер наклейок</t>
  </si>
  <si>
    <t>Принтер наклейок Epson LabelWorks LW-600P (C51CD69200)</t>
  </si>
  <si>
    <t>Barcode scanner/ сканер штрих-коду</t>
  </si>
  <si>
    <t>ASAP POS E28W (E28W)</t>
  </si>
  <si>
    <t>Телевізор/TV</t>
  </si>
  <si>
    <t>Samsung 75" UE75U7000FUXUA</t>
  </si>
  <si>
    <t>Bracket /Кронштейн</t>
  </si>
  <si>
    <t>Gembird WM-80ST-02</t>
  </si>
  <si>
    <t>43" Kivi 43F730QB FHD Smart</t>
  </si>
  <si>
    <t>Gembird WM-65ST-01</t>
  </si>
  <si>
    <t>Неттоп/Nettop</t>
  </si>
  <si>
    <t>HP Pro Mini 400-G9 (A55BFET)</t>
  </si>
  <si>
    <t>Keyboard+mouse/ Клавіатура+миша</t>
  </si>
  <si>
    <t>Logitech Wireless MK370 Black</t>
  </si>
  <si>
    <t>Веб-камера/ Webcam</t>
  </si>
  <si>
    <t>Logitech MX Brio 705</t>
  </si>
  <si>
    <t>IP phone/IP телефон</t>
  </si>
  <si>
    <t>Grandstream GAC2500</t>
  </si>
  <si>
    <t>IP phone/ IP телефон</t>
  </si>
  <si>
    <t>Grandstream GRP2670</t>
  </si>
  <si>
    <t>Headset/ Гарнітура</t>
  </si>
  <si>
    <t>Logitech H340 USB</t>
  </si>
  <si>
    <t>Storage device/ Накопичувач</t>
  </si>
  <si>
    <t>USB Flash drive 16GB SanDisk Ultra Flair (USB3.0)</t>
  </si>
  <si>
    <t>USB Flash drive 64GB Kingston DataTraveler SE9 G3 (USB3.2)</t>
  </si>
  <si>
    <t>Cable/ Кабель</t>
  </si>
  <si>
    <t>HDMI - HDMI 3m Cablexpert, v2.1</t>
  </si>
  <si>
    <t>MikroTik XS+DA0003 SFP28, Зм</t>
  </si>
  <si>
    <t>Keyboard/ Клавіатура</t>
  </si>
  <si>
    <t>A4Tech KV-300H Grey USB</t>
  </si>
  <si>
    <t>Pad/ Килимок</t>
  </si>
  <si>
    <t>Gembird MP-GAMEPRO-M 250x350 мм</t>
  </si>
  <si>
    <t>Shredder/ Знищувач документів</t>
  </si>
  <si>
    <t>2E S-1015CD up to 10 sheets, cross cut 4x35 mm, 151 + CD cut</t>
  </si>
  <si>
    <t>Power filter/ Фільтр живлення</t>
  </si>
  <si>
    <t>Insulating tape/ Ізолента</t>
  </si>
  <si>
    <t>Velcro fastener/ Стяжка-липучка</t>
  </si>
  <si>
    <t>Стяжка-липучка, 12 мм x 10м, bl</t>
  </si>
  <si>
    <t>Ties for cable/ Стяжки для кабеля</t>
  </si>
  <si>
    <t>Стяжки для кабеля 4.0x250mm (100шт/уп), w</t>
  </si>
  <si>
    <t>Стяжка 300 х8.0 мм,  100 шт.</t>
  </si>
  <si>
    <t>Power cable/ Кабель живлення</t>
  </si>
  <si>
    <t>Кабель живлення С13 1.8м Cablexpert, 0.75мм кв., VDE</t>
  </si>
  <si>
    <t>Construction tower /Будівельна вишка</t>
  </si>
  <si>
    <t>Aerial antenna/ Антена ефірна</t>
  </si>
  <si>
    <t>Romsat AV-2845UV</t>
  </si>
  <si>
    <t>Coaxial cable/ Коаксіальний кабель</t>
  </si>
  <si>
    <t>FinMark F690BV (100м.)</t>
  </si>
  <si>
    <t>Gateway/ шлюз</t>
  </si>
  <si>
    <t>VoIP GSM шлюз Dinstar UC2000-VE-8G-B</t>
  </si>
  <si>
    <t>Кількість</t>
  </si>
  <si>
    <t>Quantity pcs/ кількість шт</t>
  </si>
  <si>
    <t>Курс НБУ, грн</t>
  </si>
  <si>
    <t xml:space="preserve">Перелік майна, яке приймається у комунальну власність Лозівської міської територіальної громади Лозівського району Харківської області від ТОВ «НЕО-ІТ» 
(Договір поставки від 01.09.2025 №0901-1)
</t>
  </si>
  <si>
    <t>Cablexpert UTP cat.5E 1 m gray</t>
  </si>
  <si>
    <t>Cablexpert UTP cat.5E 5m gray</t>
  </si>
  <si>
    <t>CAT 5e UTP (4x2x0.51) OK-Net, 305m</t>
  </si>
  <si>
    <t>HDMI - HDM1 їм ATcom, v2.1, Premium 4K@60Hz</t>
  </si>
  <si>
    <t>HDMI - HDMI 10m ATcom, v2.1 Premium, 4K@60Hz</t>
  </si>
  <si>
    <t>REAL-EL RS-8 Protect 5m Black (EL122300024)</t>
  </si>
  <si>
    <t>90122AS - 0,15mmx18mm, 20m, (2Ж+2Блак+2ЖЗ+2Черв+2Біл)</t>
  </si>
  <si>
    <r>
      <t>Будівельна вишка тура Н=5,2 м 1.7x0.8 комплектація 4+1 (Робоча висота 6</t>
    </r>
    <r>
      <rPr>
        <vertAlign val="subscript"/>
        <sz val="12"/>
        <color theme="1"/>
        <rFont val="Times New Roman"/>
        <family val="1"/>
        <charset val="204"/>
      </rPr>
      <t>?</t>
    </r>
    <r>
      <rPr>
        <sz val="12"/>
        <color theme="1"/>
        <rFont val="Times New Roman"/>
        <family val="1"/>
        <charset val="204"/>
      </rPr>
      <t>2м)</t>
    </r>
  </si>
  <si>
    <t>Всього</t>
  </si>
  <si>
    <t xml:space="preserve">Додаток 2
до рішення міської ради
від ________ 2026 № _____
</t>
  </si>
  <si>
    <t>Кількість товару, шт.</t>
  </si>
  <si>
    <t>Комплект камер МК та ХК/Refrigerator and freezer set</t>
  </si>
  <si>
    <t>Агрегат OP-LSQM098LLW05E/Unit  OP-LSQM098LLW05E</t>
  </si>
  <si>
    <t>Агрегат OP-LSQM067LLW05E/Unit OP-LSQM067LLW05E</t>
  </si>
  <si>
    <t>Агрегат OP-LSQM068NTW05E/Unit OP-LSQM068NTW05E</t>
  </si>
  <si>
    <t>Агрегат OP-MSXM080MLW05E/Unit OP-MSXM080MLW05E</t>
  </si>
  <si>
    <t>Агрегат OP-MSXM068MLW05E/Unit OP-MSXM068MLW05E</t>
  </si>
  <si>
    <t>Агрегат OP-MSXM057MLW05E/Unit OP-MSXM057MLW05E</t>
  </si>
  <si>
    <t>Агрегат OP-MSXM034MLW05E/Unit OP-MSXM034MLW05E</t>
  </si>
  <si>
    <t>Агрегат OP-MSXM108MLW05E/Unit OP-MSXM108MLW05E</t>
  </si>
  <si>
    <t>Повітроохолоджувач TEC C 035.A13-D3-80/(Thermoway)/Air cooler TEC C 035.A13-D3-80 (Thermoway)</t>
  </si>
  <si>
    <t>Повітроохолоджувач TEC C 035.A12-D4-80 (Thermoway)/Air cooler TEC C 035.A12-D4-80 (Thermoway)</t>
  </si>
  <si>
    <t>Повітроохолоджувач TEC C 030.A12-D5-80 (Thermoway)/Air cooler TEC C 030.A12-D5-80 (Thermoway)</t>
  </si>
  <si>
    <t>Повітроохолоджувач TEC C 035.A12-D6-60 (Thermoway)/Air cooler TEC C 035.A12-D6-60 (Thermoway)</t>
  </si>
  <si>
    <t>Повітроохолоджувач TEC C 035.A13-D3-60 (Thermoway)/Air cooler TEC C 035.A13-D3-60 (Thermoway)</t>
  </si>
  <si>
    <t>Повітроохолоджувач TEC S 030.A13-D3-60 (Thermoway)/Air cooler TEC S 030.A13-D3-60 (Thermoway)</t>
  </si>
  <si>
    <t>Повітроохолоджувач TEC C 035.A12-D3-60 (Thermoway)/Air cooler TEC C 035.A12-D3-60 (Thermoway)</t>
  </si>
  <si>
    <t>Повітроохолоджувач TEC C 035.A12-D4-60 (Thermoway)/Air cooler TEC C 035.A12-D4-60 (Thermoway)</t>
  </si>
  <si>
    <t>Повітроохолоджувач TEC D 025.A14-D3-40 (Thermoway)/Air cooler TEC D 025.A14-D3-40 (Thermoway)</t>
  </si>
  <si>
    <t>Камера шокового охолодження та заморозки BMS 2/BMS 2 blast chilling and freezing chamber</t>
  </si>
  <si>
    <t>Камера шокового охолодження та заморозки BMS 5/BMS 5 blast chilling and freezing chamber</t>
  </si>
  <si>
    <t>Пульт керування камерою/Camera control panel</t>
  </si>
  <si>
    <t>Система моніторінгу/Monitoring system</t>
  </si>
  <si>
    <t>Монтажні роботи/Installation work</t>
  </si>
  <si>
    <t>посл.</t>
  </si>
  <si>
    <t>Борошнопросіювач вібраційний 150кг/год ВП-1/Flour sifter vibrating 150kg/h VP-1</t>
  </si>
  <si>
    <t>Інсектицидна світлова пастка з клейким папером Pomel Duo 60/Light trap with sticky paper Pomel Duo 60</t>
  </si>
  <si>
    <t>Вклад клейовий DUO POMEL, 2 шт/Adhesive paper for DUO POMEL, 2 шт</t>
  </si>
  <si>
    <t>ОВОЧЕРІЗКА CL 60E РОБОЧА СТАНЦІЯ 400V/VEGETABLE CUTTER CL 60E WORKSTATION 400V</t>
  </si>
  <si>
    <t>МІКСЕР РУЧНИЙ MP 350 ULTRA V.V./HAND MIXER MP 350 ULTRA V.V.</t>
  </si>
  <si>
    <t>УНІВЕРСАЛЬНЕ КРІПЛЕННЯ-ТРИМАЧ ДЛЯ МІКСЕРА (27358)/UNIVERSAL MIXER HOLDER (27358)</t>
  </si>
  <si>
    <t>МІКСЕР РУЧНИЙ-МІНІ ROBOT COUPE MINI MP 190 COMBI/HAND MIXER-MINI ROBOT COUPE MINI MP 190 COMBI</t>
  </si>
  <si>
    <t>Точило електричне для гостріння ножів- чорне - 220-240V - 295x110x(H)110 mm/Electric knife sharpener - black - 220-240V - 295x110x(H)110 mm</t>
  </si>
  <si>
    <t>Візок ВН-570х400х800-GN 1/1-пр1-01/Trolley VN-570x400x800-GN 1/1-pr1-01</t>
  </si>
  <si>
    <t>Станція гігієни  SPG 1102 D/Hygiene station  SPG 1102 D</t>
  </si>
  <si>
    <t>ПЛИТА ІНДУКЦІЙНА HURAKAN HKN-ICF35D З ЕЛЕКТРОННИМ УПРАВЛІННЯМ, 3500W/INDUCTION HOB HURAKAN HKN-ICF35D WITH ELECTRONIC CONTROL, 3500W</t>
  </si>
  <si>
    <t>Ваги DBII-300 (600*700)/Scales DBII-300 (600*700)</t>
  </si>
  <si>
    <t>Ваги SW-20/Scales SW-20</t>
  </si>
  <si>
    <t>Вертикальний прес RTV-4/Vertical press RTV-4</t>
  </si>
  <si>
    <t>Візок ручний "Рокла"-D1/Hand truck "Rokla"-D1</t>
  </si>
  <si>
    <t>HD 7/10 CXF *EU-I /HD 7/10 CXF *EU-I</t>
  </si>
  <si>
    <t>Трубка для піни TR basic 2/Tube for foam TR basic 2</t>
  </si>
  <si>
    <t>Швидке з`єднання TR/Fast connection TR</t>
  </si>
  <si>
    <t>Швидке з`єднання вставний ніпель/Quick connection push-in nipple</t>
  </si>
  <si>
    <t>Підлогомийна машина BD 38/12 C/Floor scrubber BD 38/12 C</t>
  </si>
  <si>
    <t>Шафа для сушіння одягу ШСО-10 В/Clothes drying cabinet ShSO-10 V</t>
  </si>
  <si>
    <t>Сектар міської ради                                                                                                                                        Юрій КУШНІР</t>
  </si>
  <si>
    <t>Вартість (ціна) однієї шт.  (доларів США) без ПДВ</t>
  </si>
  <si>
    <t>Сума товару (доларів США) без ПДВ</t>
  </si>
  <si>
    <t>Вартість (ціна 1 шт) товару (доларів США) з ПДВ</t>
  </si>
  <si>
    <t>Загальна вартість, грн</t>
  </si>
  <si>
    <t>Штабелер гідравлічний 1500кг, підйом-3м, довжина вил 1,1м, колір-жовтий/Hydraulic stacker 1500kg, lift-3m, fork length 1.1m, color-yellow</t>
  </si>
  <si>
    <t xml:space="preserve">Перелік майна, яке приймається у комунальну власність Лозівської міської територіальної громади Лозівського району Харківської області від ТОВ «БМСЕРВІС 2.0»
 (Договір поставки та виконання робіт від 18.03.2025 №3689/03/25
</t>
  </si>
  <si>
    <t xml:space="preserve">Перелік майна, яке приймається у комунальну власність Лозівської міської територіальної громади Лозівського району Харківської області від ТОВ «БМ ДИСТРИБУШН 2.0» 
(Договір поставки від 18.03.2025 №3705/03/25)
</t>
  </si>
  <si>
    <t xml:space="preserve"> п/п</t>
  </si>
  <si>
    <t>Найменування / Name</t>
  </si>
  <si>
    <t xml:space="preserve">Ціна без ПДВ, доларів США </t>
  </si>
  <si>
    <t>Сума без ПДВ, доларів США</t>
  </si>
  <si>
    <t>Піч пароконвекційна Maxx Pro easyDial 20.10 ES (Convotherm)</t>
  </si>
  <si>
    <t>Піч пароконвекційна Maxx Pro easyDial 20.20 EB (Convotherm)</t>
  </si>
  <si>
    <t>Рама з напрямними тип GN 1/1 (Convotherm)</t>
  </si>
  <si>
    <t>Рама з напрямними тип GN 2/1 (Convotherm)</t>
  </si>
  <si>
    <t>Картоплечистка Pioneer K/30 (Nilma)</t>
  </si>
  <si>
    <t>Машина для мийки овочів ATIR 1 TILTING (Nilma)</t>
  </si>
  <si>
    <t>Стерилізатор ножів UV 16W (Sirman)</t>
  </si>
  <si>
    <t>СЛАЙСЕР MIRRA 300 Y09 SIRMAN</t>
  </si>
  <si>
    <t>Вакуумна пакувальна машина Есо-Тор (Ecovac)</t>
  </si>
  <si>
    <t>Машина для формування котлет С/ЕН MAX (La Minerva)</t>
  </si>
  <si>
    <t>Матриця для С/Е Н MAX (La Minerva)</t>
  </si>
  <si>
    <t>Панірувальна машина ВВ 150Т (La Minerva)</t>
  </si>
  <si>
    <t>Фаршеміс IP 180 ХР BA (Sirman)</t>
  </si>
  <si>
    <t>Тендерайзер DRAKE (Sirman)</t>
  </si>
  <si>
    <t>Набір ножів для DRAKE (Sirman)</t>
  </si>
  <si>
    <t>Набір ножів 8мм для DRAKE (Sirman)</t>
  </si>
  <si>
    <t>М’ясорубка LM-98/P (КТ)</t>
  </si>
  <si>
    <t>Міксер планетарний PL160NVAF (Starmix)</t>
  </si>
  <si>
    <t>Діжа 160L (Starmix)</t>
  </si>
  <si>
    <t>Посудомийна машина НВ2А B/PD AF AS (Hoonved)</t>
  </si>
  <si>
    <t>Макароноварка CPMDE2-18 (Firex)</t>
  </si>
  <si>
    <t>Котел варочний багатофункціональний PRIE320M VI (Firex)</t>
  </si>
  <si>
    <t>Сковорода електрична BR1E150I.M (Firex)</t>
  </si>
  <si>
    <t>Планетарний міксер PLUTONE 7 VV (Sirman)</t>
  </si>
  <si>
    <t>Посудомийна машина DA- 150+PR+MS-2A (Mimasa)</t>
  </si>
  <si>
    <t>Сума товару (гривні) без ПДВ</t>
  </si>
  <si>
    <t xml:space="preserve">  Сектар міської ради                                                                                                                                                                   Юрій КУШНІР</t>
  </si>
  <si>
    <t xml:space="preserve">Додаток 4
до рішення міської ради                                                     від ________ 2026 № _____
</t>
  </si>
  <si>
    <t>* Розподіл суми монтажних робіт згідно вартості устаткування, яке монтувалося</t>
  </si>
  <si>
    <t>* Примітка: Вартість монтажних робіт у сумі 5699404,23 грн була розподілена у пропорційному відношенні до вартості монтованого обладнання. Відповідно, вартість монтованого обладнання була збільшена на зазначену суму.</t>
  </si>
  <si>
    <t>Питома вага складових монтованого обладнання (%)</t>
  </si>
  <si>
    <t xml:space="preserve">Додаток 3
до рішення міської ради
від ________ 2026 № _____
</t>
  </si>
  <si>
    <t xml:space="preserve">Додаток 1 до рішення міської ради
від ________ 2026 № _____
</t>
  </si>
  <si>
    <t>Секретар міської ради                                                                                                                                                                  Юрій КУШНІР</t>
  </si>
  <si>
    <t>Начальник Управління                                                                               Микола ПОНОМАР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</si>
</sst>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0.0000"/>
    <numFmt numFmtId="166" formatCode="#,##0.000"/>
  </numFmts>
  <fonts count="17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/>
    <xf numFmtId="0" fontId="2" fillId="0" borderId="0" xfId="0" applyFont="1" applyAlignment="1">
      <alignment vertical="justify" wrapText="1"/>
    </xf>
    <xf numFmtId="2" fontId="1" fillId="0" borderId="0" xfId="0" applyNumberFormat="1" applyFont="1"/>
    <xf numFmtId="0" fontId="5" fillId="0" borderId="0" xfId="0" applyFont="1" applyAlignment="1">
      <alignment wrapText="1"/>
    </xf>
    <xf numFmtId="0" fontId="1" fillId="0" borderId="0" xfId="0" applyFont="1" applyAlignment="1"/>
    <xf numFmtId="0" fontId="6" fillId="0" borderId="9" xfId="0" applyFont="1" applyBorder="1" applyAlignment="1">
      <alignment horizontal="center" vertical="center" wrapText="1"/>
    </xf>
    <xf numFmtId="2" fontId="6" fillId="0" borderId="4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2" fontId="6" fillId="0" borderId="46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12" xfId="0" applyFont="1" applyBorder="1" applyAlignment="1">
      <alignment vertical="top" wrapText="1"/>
    </xf>
    <xf numFmtId="0" fontId="9" fillId="0" borderId="4" xfId="0" applyFont="1" applyBorder="1"/>
    <xf numFmtId="2" fontId="9" fillId="0" borderId="20" xfId="0" applyNumberFormat="1" applyFont="1" applyBorder="1"/>
    <xf numFmtId="0" fontId="9" fillId="0" borderId="45" xfId="0" applyFont="1" applyBorder="1"/>
    <xf numFmtId="2" fontId="9" fillId="0" borderId="46" xfId="0" applyNumberFormat="1" applyFont="1" applyBorder="1"/>
    <xf numFmtId="2" fontId="10" fillId="0" borderId="58" xfId="0" applyNumberFormat="1" applyFont="1" applyBorder="1"/>
    <xf numFmtId="2" fontId="9" fillId="0" borderId="0" xfId="0" applyNumberFormat="1" applyFont="1"/>
    <xf numFmtId="0" fontId="9" fillId="0" borderId="39" xfId="0" applyFont="1" applyBorder="1"/>
    <xf numFmtId="2" fontId="9" fillId="0" borderId="28" xfId="0" applyNumberFormat="1" applyFont="1" applyBorder="1"/>
    <xf numFmtId="0" fontId="9" fillId="0" borderId="8" xfId="0" applyFont="1" applyBorder="1"/>
    <xf numFmtId="2" fontId="9" fillId="0" borderId="48" xfId="0" applyNumberFormat="1" applyFont="1" applyBorder="1"/>
    <xf numFmtId="0" fontId="10" fillId="0" borderId="39" xfId="0" applyFont="1" applyBorder="1"/>
    <xf numFmtId="2" fontId="10" fillId="0" borderId="28" xfId="0" applyNumberFormat="1" applyFont="1" applyBorder="1"/>
    <xf numFmtId="0" fontId="10" fillId="0" borderId="8" xfId="0" applyFont="1" applyBorder="1"/>
    <xf numFmtId="2" fontId="10" fillId="0" borderId="48" xfId="0" applyNumberFormat="1" applyFont="1" applyBorder="1"/>
    <xf numFmtId="0" fontId="9" fillId="0" borderId="41" xfId="0" applyFont="1" applyBorder="1"/>
    <xf numFmtId="0" fontId="9" fillId="0" borderId="50" xfId="0" applyFont="1" applyBorder="1"/>
    <xf numFmtId="0" fontId="9" fillId="0" borderId="51" xfId="0" applyFont="1" applyBorder="1"/>
    <xf numFmtId="0" fontId="9" fillId="0" borderId="52" xfId="0" applyFont="1" applyBorder="1"/>
    <xf numFmtId="2" fontId="10" fillId="0" borderId="25" xfId="0" applyNumberFormat="1" applyFont="1" applyBorder="1"/>
    <xf numFmtId="0" fontId="10" fillId="0" borderId="2" xfId="0" applyFont="1" applyBorder="1"/>
    <xf numFmtId="2" fontId="10" fillId="0" borderId="17" xfId="0" applyNumberFormat="1" applyFont="1" applyBorder="1"/>
    <xf numFmtId="0" fontId="10" fillId="0" borderId="43" xfId="0" applyFont="1" applyBorder="1"/>
    <xf numFmtId="2" fontId="10" fillId="0" borderId="44" xfId="0" applyNumberFormat="1" applyFont="1" applyBorder="1"/>
    <xf numFmtId="2" fontId="10" fillId="0" borderId="37" xfId="0" applyNumberFormat="1" applyFont="1" applyBorder="1"/>
    <xf numFmtId="0" fontId="10" fillId="0" borderId="0" xfId="0" applyFont="1"/>
    <xf numFmtId="0" fontId="10" fillId="0" borderId="0" xfId="0" applyFont="1" applyAlignment="1">
      <alignment vertical="justify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2" fontId="9" fillId="0" borderId="50" xfId="0" applyNumberFormat="1" applyFont="1" applyBorder="1"/>
    <xf numFmtId="0" fontId="10" fillId="0" borderId="0" xfId="0" applyFont="1" applyFill="1" applyAlignment="1">
      <alignment vertical="justify" wrapText="1"/>
    </xf>
    <xf numFmtId="0" fontId="9" fillId="0" borderId="4" xfId="0" applyFont="1" applyFill="1" applyBorder="1"/>
    <xf numFmtId="2" fontId="9" fillId="0" borderId="46" xfId="0" applyNumberFormat="1" applyFont="1" applyFill="1" applyBorder="1"/>
    <xf numFmtId="0" fontId="9" fillId="0" borderId="39" xfId="0" applyFont="1" applyFill="1" applyBorder="1"/>
    <xf numFmtId="2" fontId="9" fillId="0" borderId="48" xfId="0" applyNumberFormat="1" applyFont="1" applyFill="1" applyBorder="1"/>
    <xf numFmtId="0" fontId="10" fillId="0" borderId="39" xfId="0" applyFont="1" applyFill="1" applyBorder="1"/>
    <xf numFmtId="2" fontId="10" fillId="0" borderId="48" xfId="0" applyNumberFormat="1" applyFont="1" applyFill="1" applyBorder="1"/>
    <xf numFmtId="0" fontId="9" fillId="0" borderId="5" xfId="0" applyFont="1" applyFill="1" applyBorder="1"/>
    <xf numFmtId="0" fontId="9" fillId="0" borderId="47" xfId="0" applyFont="1" applyFill="1" applyBorder="1"/>
    <xf numFmtId="0" fontId="10" fillId="0" borderId="43" xfId="0" applyFont="1" applyFill="1" applyBorder="1"/>
    <xf numFmtId="2" fontId="10" fillId="0" borderId="44" xfId="0" applyNumberFormat="1" applyFont="1" applyFill="1" applyBorder="1"/>
    <xf numFmtId="0" fontId="9" fillId="0" borderId="0" xfId="0" applyFont="1" applyFill="1"/>
    <xf numFmtId="2" fontId="9" fillId="0" borderId="20" xfId="0" applyNumberFormat="1" applyFont="1" applyFill="1" applyBorder="1"/>
    <xf numFmtId="2" fontId="9" fillId="0" borderId="28" xfId="0" applyNumberFormat="1" applyFont="1" applyFill="1" applyBorder="1"/>
    <xf numFmtId="2" fontId="10" fillId="0" borderId="28" xfId="0" applyNumberFormat="1" applyFont="1" applyFill="1" applyBorder="1"/>
    <xf numFmtId="0" fontId="9" fillId="0" borderId="41" xfId="0" applyFont="1" applyFill="1" applyBorder="1"/>
    <xf numFmtId="0" fontId="9" fillId="0" borderId="50" xfId="0" applyFont="1" applyFill="1" applyBorder="1"/>
    <xf numFmtId="0" fontId="10" fillId="0" borderId="2" xfId="0" applyFont="1" applyFill="1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2" fontId="10" fillId="0" borderId="17" xfId="0" applyNumberFormat="1" applyFont="1" applyFill="1" applyBorder="1"/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6" fillId="0" borderId="35" xfId="0" applyFont="1" applyBorder="1" applyAlignment="1">
      <alignment horizontal="left" vertical="center" wrapText="1"/>
    </xf>
    <xf numFmtId="165" fontId="6" fillId="0" borderId="3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10" xfId="0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3" fillId="0" borderId="11" xfId="0" applyFont="1" applyBorder="1" applyAlignment="1">
      <alignment wrapText="1"/>
    </xf>
    <xf numFmtId="2" fontId="13" fillId="0" borderId="3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6" fillId="0" borderId="13" xfId="0" applyFont="1" applyBorder="1"/>
    <xf numFmtId="2" fontId="13" fillId="0" borderId="12" xfId="0" applyNumberFormat="1" applyFont="1" applyBorder="1"/>
    <xf numFmtId="0" fontId="6" fillId="0" borderId="35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5" xfId="0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 wrapText="1"/>
    </xf>
    <xf numFmtId="0" fontId="6" fillId="0" borderId="37" xfId="0" applyFont="1" applyBorder="1" applyAlignment="1">
      <alignment vertical="center"/>
    </xf>
    <xf numFmtId="4" fontId="15" fillId="0" borderId="37" xfId="0" applyNumberFormat="1" applyFont="1" applyBorder="1" applyAlignment="1">
      <alignment vertical="center" wrapText="1"/>
    </xf>
    <xf numFmtId="4" fontId="15" fillId="0" borderId="37" xfId="0" applyNumberFormat="1" applyFont="1" applyBorder="1" applyAlignment="1">
      <alignment vertical="center"/>
    </xf>
    <xf numFmtId="4" fontId="15" fillId="0" borderId="35" xfId="0" applyNumberFormat="1" applyFont="1" applyBorder="1" applyAlignment="1">
      <alignment vertical="center" wrapText="1"/>
    </xf>
    <xf numFmtId="4" fontId="15" fillId="0" borderId="35" xfId="0" applyNumberFormat="1" applyFont="1" applyBorder="1" applyAlignment="1">
      <alignment vertical="center"/>
    </xf>
    <xf numFmtId="0" fontId="15" fillId="0" borderId="35" xfId="0" applyFont="1" applyBorder="1" applyAlignment="1">
      <alignment vertical="center" wrapText="1"/>
    </xf>
    <xf numFmtId="0" fontId="15" fillId="0" borderId="3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0" fontId="15" fillId="0" borderId="3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4" fontId="15" fillId="0" borderId="36" xfId="0" applyNumberFormat="1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4" fontId="15" fillId="0" borderId="25" xfId="0" applyNumberFormat="1" applyFont="1" applyBorder="1" applyAlignment="1">
      <alignment vertical="center" wrapText="1"/>
    </xf>
    <xf numFmtId="4" fontId="15" fillId="0" borderId="25" xfId="0" applyNumberFormat="1" applyFont="1" applyBorder="1" applyAlignment="1">
      <alignment vertical="center"/>
    </xf>
    <xf numFmtId="0" fontId="16" fillId="0" borderId="36" xfId="0" applyFont="1" applyBorder="1" applyAlignment="1">
      <alignment vertical="center" wrapText="1"/>
    </xf>
    <xf numFmtId="2" fontId="16" fillId="0" borderId="37" xfId="0" applyNumberFormat="1" applyFont="1" applyBorder="1" applyAlignment="1">
      <alignment vertical="center"/>
    </xf>
    <xf numFmtId="4" fontId="16" fillId="0" borderId="36" xfId="0" applyNumberFormat="1" applyFont="1" applyBorder="1" applyAlignment="1">
      <alignment vertical="center"/>
    </xf>
    <xf numFmtId="4" fontId="15" fillId="0" borderId="42" xfId="0" applyNumberFormat="1" applyFont="1" applyBorder="1" applyAlignment="1">
      <alignment vertical="center"/>
    </xf>
    <xf numFmtId="0" fontId="6" fillId="0" borderId="62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2" fontId="13" fillId="0" borderId="35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2" fontId="6" fillId="0" borderId="59" xfId="0" applyNumberFormat="1" applyFont="1" applyBorder="1" applyAlignment="1">
      <alignment horizontal="center" vertical="center" wrapText="1"/>
    </xf>
    <xf numFmtId="4" fontId="15" fillId="0" borderId="36" xfId="0" applyNumberFormat="1" applyFont="1" applyBorder="1" applyAlignment="1">
      <alignment vertical="center" wrapText="1"/>
    </xf>
    <xf numFmtId="0" fontId="13" fillId="0" borderId="53" xfId="0" applyFont="1" applyBorder="1" applyAlignment="1">
      <alignment horizontal="center" wrapText="1"/>
    </xf>
    <xf numFmtId="0" fontId="13" fillId="0" borderId="54" xfId="0" applyFont="1" applyBorder="1" applyAlignment="1">
      <alignment horizontal="center" wrapText="1"/>
    </xf>
    <xf numFmtId="0" fontId="13" fillId="0" borderId="56" xfId="0" applyFont="1" applyBorder="1" applyAlignment="1">
      <alignment horizontal="center" wrapText="1"/>
    </xf>
    <xf numFmtId="0" fontId="15" fillId="2" borderId="36" xfId="0" applyFont="1" applyFill="1" applyBorder="1" applyAlignment="1">
      <alignment vertical="center" wrapText="1"/>
    </xf>
    <xf numFmtId="0" fontId="15" fillId="2" borderId="37" xfId="0" applyFont="1" applyFill="1" applyBorder="1" applyAlignment="1">
      <alignment horizontal="left" vertical="center" wrapText="1" indent="2"/>
    </xf>
    <xf numFmtId="0" fontId="15" fillId="2" borderId="37" xfId="0" applyFont="1" applyFill="1" applyBorder="1" applyAlignment="1">
      <alignment horizontal="left" vertical="center" wrapText="1" inden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 indent="2"/>
    </xf>
    <xf numFmtId="0" fontId="15" fillId="2" borderId="12" xfId="0" applyFont="1" applyFill="1" applyBorder="1" applyAlignment="1">
      <alignment vertical="center" wrapText="1"/>
    </xf>
    <xf numFmtId="0" fontId="15" fillId="2" borderId="35" xfId="0" applyFont="1" applyFill="1" applyBorder="1" applyAlignment="1">
      <alignment horizontal="left" vertical="center" wrapText="1" indent="2"/>
    </xf>
    <xf numFmtId="0" fontId="15" fillId="2" borderId="35" xfId="0" applyFont="1" applyFill="1" applyBorder="1" applyAlignment="1">
      <alignment horizontal="left" vertical="center" wrapText="1" inden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 indent="2"/>
    </xf>
    <xf numFmtId="0" fontId="6" fillId="2" borderId="35" xfId="0" applyFont="1" applyFill="1" applyBorder="1" applyAlignment="1">
      <alignment horizontal="left" vertical="center" wrapText="1" indent="2"/>
    </xf>
    <xf numFmtId="0" fontId="6" fillId="2" borderId="9" xfId="0" applyFont="1" applyFill="1" applyBorder="1" applyAlignment="1">
      <alignment horizontal="left" vertical="center" wrapText="1" indent="2"/>
    </xf>
    <xf numFmtId="0" fontId="15" fillId="2" borderId="3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horizontal="left" vertical="center" wrapText="1" inden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2" fontId="13" fillId="0" borderId="2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15" fillId="2" borderId="25" xfId="0" applyFont="1" applyFill="1" applyBorder="1" applyAlignment="1">
      <alignment horizontal="left" vertical="center" wrapText="1" indent="2"/>
    </xf>
    <xf numFmtId="0" fontId="15" fillId="2" borderId="22" xfId="0" applyFont="1" applyFill="1" applyBorder="1" applyAlignment="1">
      <alignment horizontal="left" vertical="center" wrapText="1" indent="2"/>
    </xf>
    <xf numFmtId="2" fontId="6" fillId="0" borderId="65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166" fontId="16" fillId="0" borderId="12" xfId="0" applyNumberFormat="1" applyFont="1" applyBorder="1" applyAlignment="1">
      <alignment vertical="center"/>
    </xf>
    <xf numFmtId="4" fontId="16" fillId="0" borderId="42" xfId="0" applyNumberFormat="1" applyFont="1" applyBorder="1" applyAlignment="1">
      <alignment vertical="center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2" fontId="6" fillId="0" borderId="31" xfId="0" applyNumberFormat="1" applyFont="1" applyBorder="1" applyAlignment="1">
      <alignment horizontal="center" vertical="center" wrapText="1"/>
    </xf>
    <xf numFmtId="2" fontId="6" fillId="0" borderId="32" xfId="0" applyNumberFormat="1" applyFont="1" applyBorder="1" applyAlignment="1">
      <alignment horizontal="center"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14" fontId="10" fillId="0" borderId="42" xfId="0" applyNumberFormat="1" applyFont="1" applyFill="1" applyBorder="1" applyAlignment="1">
      <alignment horizontal="center"/>
    </xf>
    <xf numFmtId="14" fontId="10" fillId="0" borderId="37" xfId="0" applyNumberFormat="1" applyFont="1" applyFill="1" applyBorder="1" applyAlignment="1">
      <alignment horizontal="center"/>
    </xf>
    <xf numFmtId="14" fontId="10" fillId="0" borderId="54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14" fontId="10" fillId="0" borderId="53" xfId="0" applyNumberFormat="1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14" fontId="10" fillId="0" borderId="40" xfId="0" applyNumberFormat="1" applyFont="1" applyBorder="1" applyAlignment="1">
      <alignment horizontal="center" wrapText="1"/>
    </xf>
    <xf numFmtId="14" fontId="10" fillId="0" borderId="34" xfId="0" applyNumberFormat="1" applyFont="1" applyBorder="1" applyAlignment="1">
      <alignment horizontal="center" wrapText="1"/>
    </xf>
    <xf numFmtId="14" fontId="10" fillId="0" borderId="42" xfId="0" applyNumberFormat="1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14" fontId="10" fillId="0" borderId="37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1" xfId="0" applyFont="1" applyBorder="1" applyAlignment="1">
      <alignment horizontal="center" wrapText="1"/>
    </xf>
    <xf numFmtId="0" fontId="10" fillId="0" borderId="63" xfId="0" applyFont="1" applyBorder="1" applyAlignment="1">
      <alignment horizontal="center" wrapText="1"/>
    </xf>
    <xf numFmtId="0" fontId="10" fillId="0" borderId="57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14" fontId="10" fillId="0" borderId="38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justify" wrapText="1"/>
    </xf>
    <xf numFmtId="0" fontId="10" fillId="0" borderId="13" xfId="0" applyFont="1" applyBorder="1" applyAlignment="1">
      <alignment horizontal="center" vertical="justify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57" xfId="0" applyFont="1" applyFill="1" applyBorder="1" applyAlignment="1">
      <alignment horizontal="center" wrapText="1"/>
    </xf>
    <xf numFmtId="0" fontId="10" fillId="0" borderId="47" xfId="0" applyFont="1" applyFill="1" applyBorder="1" applyAlignment="1">
      <alignment horizontal="center" wrapText="1"/>
    </xf>
    <xf numFmtId="14" fontId="10" fillId="0" borderId="38" xfId="0" applyNumberFormat="1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4" fontId="13" fillId="0" borderId="42" xfId="0" applyNumberFormat="1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64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justify" wrapText="1"/>
    </xf>
    <xf numFmtId="0" fontId="13" fillId="0" borderId="3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wrapText="1"/>
    </xf>
    <xf numFmtId="0" fontId="13" fillId="0" borderId="63" xfId="0" applyFont="1" applyBorder="1" applyAlignment="1">
      <alignment horizontal="center" wrapText="1"/>
    </xf>
    <xf numFmtId="0" fontId="13" fillId="0" borderId="54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56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164" fontId="13" fillId="0" borderId="43" xfId="0" applyNumberFormat="1" applyFont="1" applyBorder="1" applyAlignment="1">
      <alignment horizontal="center" wrapText="1"/>
    </xf>
    <xf numFmtId="164" fontId="13" fillId="0" borderId="16" xfId="0" applyNumberFormat="1" applyFont="1" applyBorder="1" applyAlignment="1">
      <alignment horizontal="center" wrapText="1"/>
    </xf>
    <xf numFmtId="164" fontId="13" fillId="0" borderId="17" xfId="0" applyNumberFormat="1" applyFont="1" applyBorder="1" applyAlignment="1">
      <alignment horizontal="center" wrapText="1"/>
    </xf>
    <xf numFmtId="164" fontId="13" fillId="0" borderId="44" xfId="0" applyNumberFormat="1" applyFont="1" applyBorder="1" applyAlignment="1">
      <alignment horizontal="center" wrapText="1"/>
    </xf>
    <xf numFmtId="0" fontId="13" fillId="0" borderId="60" xfId="0" applyFont="1" applyBorder="1" applyAlignment="1">
      <alignment horizontal="center" wrapText="1"/>
    </xf>
    <xf numFmtId="0" fontId="13" fillId="0" borderId="66" xfId="0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wrapText="1"/>
    </xf>
    <xf numFmtId="164" fontId="13" fillId="0" borderId="12" xfId="0" applyNumberFormat="1" applyFont="1" applyBorder="1" applyAlignment="1">
      <alignment horizontal="center" wrapText="1"/>
    </xf>
    <xf numFmtId="164" fontId="13" fillId="0" borderId="40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 wrapText="1"/>
    </xf>
    <xf numFmtId="164" fontId="13" fillId="0" borderId="14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6" fillId="2" borderId="40" xfId="0" applyFont="1" applyFill="1" applyBorder="1" applyAlignment="1">
      <alignment vertical="center" wrapText="1"/>
    </xf>
    <xf numFmtId="0" fontId="16" fillId="2" borderId="34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vertical="center" wrapText="1"/>
    </xf>
    <xf numFmtId="0" fontId="16" fillId="2" borderId="35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34</xdr:row>
      <xdr:rowOff>161925</xdr:rowOff>
    </xdr:from>
    <xdr:to>
      <xdr:col>2</xdr:col>
      <xdr:colOff>981075</xdr:colOff>
      <xdr:row>34</xdr:row>
      <xdr:rowOff>161925</xdr:rowOff>
    </xdr:to>
    <xdr:pic>
      <xdr:nvPicPr>
        <xdr:cNvPr id="2" name="Рисунок 72" descr="Описание: RK710 | Ð¥Ð¾Ð»Ð¾Ð´Ð¸Ð»ÑÐ½ÑÐ¹ ÑÐºÐ°Ñ GN2/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1803975"/>
          <a:ext cx="17145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323850</xdr:colOff>
      <xdr:row>34</xdr:row>
      <xdr:rowOff>161925</xdr:rowOff>
    </xdr:from>
    <xdr:to>
      <xdr:col>14</xdr:col>
      <xdr:colOff>981075</xdr:colOff>
      <xdr:row>34</xdr:row>
      <xdr:rowOff>161925</xdr:rowOff>
    </xdr:to>
    <xdr:pic>
      <xdr:nvPicPr>
        <xdr:cNvPr id="3" name="Рисунок 72" descr="Описание: RK710 | Ð¥Ð¾Ð»Ð¾Ð´Ð¸Ð»ÑÐ½ÑÐ¹ ÑÐºÐ°Ñ GN2/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232" y="12846984"/>
          <a:ext cx="505105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9"/>
  <sheetViews>
    <sheetView tabSelected="1" topLeftCell="A153" zoomScale="70" zoomScaleNormal="70" workbookViewId="0">
      <selection activeCell="A186" sqref="A186:Y186"/>
    </sheetView>
  </sheetViews>
  <sheetFormatPr defaultColWidth="9" defaultRowHeight="15"/>
  <cols>
    <col min="1" max="1" width="6.140625" style="12" customWidth="1"/>
    <col min="2" max="2" width="71.28515625" style="12" customWidth="1"/>
    <col min="3" max="3" width="7.85546875" style="12" customWidth="1"/>
    <col min="4" max="4" width="7.140625" style="12" customWidth="1"/>
    <col min="5" max="5" width="9" style="12"/>
    <col min="6" max="6" width="9.7109375" style="12" customWidth="1"/>
    <col min="7" max="7" width="6.28515625" style="12" customWidth="1"/>
    <col min="8" max="8" width="9.7109375" style="12" customWidth="1"/>
    <col min="9" max="9" width="5.42578125" style="12" customWidth="1"/>
    <col min="10" max="10" width="10.140625" style="12" customWidth="1"/>
    <col min="11" max="11" width="5.5703125" style="12" customWidth="1"/>
    <col min="12" max="12" width="11" style="12" customWidth="1"/>
    <col min="13" max="13" width="7.5703125" style="12" customWidth="1"/>
    <col min="14" max="14" width="11.28515625" style="12" customWidth="1"/>
    <col min="15" max="15" width="5.7109375" style="12" customWidth="1"/>
    <col min="16" max="16" width="10.85546875" style="12" customWidth="1"/>
    <col min="17" max="17" width="4.85546875" style="76" customWidth="1"/>
    <col min="18" max="18" width="11.140625" style="76" customWidth="1"/>
    <col min="19" max="19" width="5.28515625" style="76" customWidth="1"/>
    <col min="20" max="20" width="11" style="76" customWidth="1"/>
    <col min="21" max="21" width="7.5703125" style="12" customWidth="1"/>
    <col min="22" max="22" width="11.28515625" style="12" customWidth="1"/>
    <col min="23" max="23" width="5.7109375" style="12" customWidth="1"/>
    <col min="24" max="24" width="10.85546875" style="12" customWidth="1"/>
    <col min="25" max="25" width="12.7109375" style="12" customWidth="1"/>
    <col min="26" max="16384" width="9" style="12"/>
  </cols>
  <sheetData>
    <row r="1" spans="1:26" ht="75" customHeight="1">
      <c r="O1" s="39"/>
      <c r="P1" s="39"/>
      <c r="Q1" s="65"/>
      <c r="R1" s="237" t="s">
        <v>397</v>
      </c>
      <c r="S1" s="237"/>
      <c r="T1" s="237"/>
      <c r="U1" s="237"/>
      <c r="V1" s="237"/>
      <c r="W1" s="237"/>
      <c r="X1" s="237"/>
      <c r="Y1" s="39"/>
    </row>
    <row r="2" spans="1:26" ht="49.5" customHeight="1" thickBot="1">
      <c r="A2" s="238" t="s">
        <v>17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</row>
    <row r="3" spans="1:26" ht="29.25" thickBot="1">
      <c r="A3" s="40"/>
      <c r="B3" s="41"/>
      <c r="C3" s="224" t="s">
        <v>0</v>
      </c>
      <c r="D3" s="224" t="s">
        <v>1</v>
      </c>
      <c r="E3" s="42" t="s">
        <v>2</v>
      </c>
      <c r="F3" s="227" t="s">
        <v>3</v>
      </c>
      <c r="G3" s="215">
        <v>45884</v>
      </c>
      <c r="H3" s="216"/>
      <c r="I3" s="209">
        <v>46263</v>
      </c>
      <c r="J3" s="210"/>
      <c r="K3" s="211">
        <v>45908</v>
      </c>
      <c r="L3" s="212"/>
      <c r="M3" s="217">
        <v>45957</v>
      </c>
      <c r="N3" s="218"/>
      <c r="O3" s="217">
        <v>45958</v>
      </c>
      <c r="P3" s="219"/>
      <c r="Q3" s="207">
        <v>45959</v>
      </c>
      <c r="R3" s="236"/>
      <c r="S3" s="207">
        <v>45973</v>
      </c>
      <c r="T3" s="208"/>
      <c r="U3" s="254">
        <v>45999</v>
      </c>
      <c r="V3" s="255"/>
      <c r="W3" s="217">
        <v>46036</v>
      </c>
      <c r="X3" s="218"/>
      <c r="Y3" s="247" t="s">
        <v>4</v>
      </c>
    </row>
    <row r="4" spans="1:26" ht="48" customHeight="1">
      <c r="A4" s="43" t="s">
        <v>5</v>
      </c>
      <c r="B4" s="43" t="s">
        <v>6</v>
      </c>
      <c r="C4" s="225"/>
      <c r="D4" s="225"/>
      <c r="E4" s="44" t="s">
        <v>7</v>
      </c>
      <c r="F4" s="228"/>
      <c r="G4" s="230" t="s">
        <v>9</v>
      </c>
      <c r="H4" s="220" t="s">
        <v>174</v>
      </c>
      <c r="I4" s="232" t="s">
        <v>9</v>
      </c>
      <c r="J4" s="234" t="s">
        <v>174</v>
      </c>
      <c r="K4" s="213" t="s">
        <v>9</v>
      </c>
      <c r="L4" s="220" t="s">
        <v>174</v>
      </c>
      <c r="M4" s="213" t="s">
        <v>9</v>
      </c>
      <c r="N4" s="220" t="s">
        <v>174</v>
      </c>
      <c r="O4" s="213" t="s">
        <v>9</v>
      </c>
      <c r="P4" s="220" t="s">
        <v>174</v>
      </c>
      <c r="Q4" s="250" t="s">
        <v>9</v>
      </c>
      <c r="R4" s="252" t="s">
        <v>174</v>
      </c>
      <c r="S4" s="250" t="s">
        <v>9</v>
      </c>
      <c r="T4" s="245" t="s">
        <v>174</v>
      </c>
      <c r="U4" s="232" t="s">
        <v>9</v>
      </c>
      <c r="V4" s="234" t="s">
        <v>174</v>
      </c>
      <c r="W4" s="213" t="s">
        <v>9</v>
      </c>
      <c r="X4" s="220" t="s">
        <v>174</v>
      </c>
      <c r="Y4" s="248"/>
    </row>
    <row r="5" spans="1:26" ht="15.75" thickBot="1">
      <c r="A5" s="45" t="s">
        <v>11</v>
      </c>
      <c r="B5" s="13"/>
      <c r="C5" s="226"/>
      <c r="D5" s="226"/>
      <c r="E5" s="46" t="s">
        <v>12</v>
      </c>
      <c r="F5" s="229"/>
      <c r="G5" s="231"/>
      <c r="H5" s="221"/>
      <c r="I5" s="233"/>
      <c r="J5" s="235"/>
      <c r="K5" s="214"/>
      <c r="L5" s="221"/>
      <c r="M5" s="214"/>
      <c r="N5" s="221"/>
      <c r="O5" s="214"/>
      <c r="P5" s="221"/>
      <c r="Q5" s="251"/>
      <c r="R5" s="253"/>
      <c r="S5" s="251"/>
      <c r="T5" s="246"/>
      <c r="U5" s="233"/>
      <c r="V5" s="235"/>
      <c r="W5" s="214"/>
      <c r="X5" s="221"/>
      <c r="Y5" s="249"/>
    </row>
    <row r="6" spans="1:26" ht="22.5" customHeight="1" thickBot="1">
      <c r="A6" s="47">
        <v>1</v>
      </c>
      <c r="B6" s="48" t="s">
        <v>18</v>
      </c>
      <c r="C6" s="49">
        <v>2</v>
      </c>
      <c r="D6" s="49" t="s">
        <v>13</v>
      </c>
      <c r="E6" s="49">
        <v>138</v>
      </c>
      <c r="F6" s="50">
        <v>276</v>
      </c>
      <c r="G6" s="14"/>
      <c r="H6" s="15"/>
      <c r="I6" s="16"/>
      <c r="J6" s="17"/>
      <c r="K6" s="14"/>
      <c r="L6" s="15"/>
      <c r="M6" s="14"/>
      <c r="N6" s="15"/>
      <c r="O6" s="14"/>
      <c r="P6" s="15"/>
      <c r="Q6" s="66">
        <v>2</v>
      </c>
      <c r="R6" s="67">
        <v>11423.06</v>
      </c>
      <c r="S6" s="66"/>
      <c r="T6" s="77"/>
      <c r="U6" s="16"/>
      <c r="V6" s="17"/>
      <c r="W6" s="14"/>
      <c r="X6" s="15"/>
      <c r="Y6" s="18">
        <f>H6+J6+L6+N6+P6+R6+T6+V6+X6</f>
        <v>11423.06</v>
      </c>
      <c r="Z6" s="19"/>
    </row>
    <row r="7" spans="1:26" ht="22.5" customHeight="1" thickBot="1">
      <c r="A7" s="47">
        <v>2</v>
      </c>
      <c r="B7" s="48" t="s">
        <v>19</v>
      </c>
      <c r="C7" s="51">
        <v>1</v>
      </c>
      <c r="D7" s="49" t="s">
        <v>13</v>
      </c>
      <c r="E7" s="49">
        <v>122</v>
      </c>
      <c r="F7" s="50">
        <v>122</v>
      </c>
      <c r="G7" s="20"/>
      <c r="H7" s="21"/>
      <c r="I7" s="22"/>
      <c r="J7" s="23"/>
      <c r="K7" s="20"/>
      <c r="L7" s="21"/>
      <c r="M7" s="20"/>
      <c r="N7" s="21"/>
      <c r="O7" s="20"/>
      <c r="P7" s="21"/>
      <c r="Q7" s="68">
        <v>1</v>
      </c>
      <c r="R7" s="69">
        <v>5049.32</v>
      </c>
      <c r="S7" s="68"/>
      <c r="T7" s="78"/>
      <c r="U7" s="22"/>
      <c r="V7" s="23"/>
      <c r="W7" s="20"/>
      <c r="X7" s="21"/>
      <c r="Y7" s="18">
        <f t="shared" ref="Y7:Y69" si="0">H7+J7+L7+N7+P7+R7+T7+V7+X7</f>
        <v>5049.32</v>
      </c>
      <c r="Z7" s="19"/>
    </row>
    <row r="8" spans="1:26" ht="27" customHeight="1" thickBot="1">
      <c r="A8" s="47">
        <v>3</v>
      </c>
      <c r="B8" s="48" t="s">
        <v>20</v>
      </c>
      <c r="C8" s="51">
        <v>1</v>
      </c>
      <c r="D8" s="49" t="s">
        <v>13</v>
      </c>
      <c r="E8" s="49">
        <v>267</v>
      </c>
      <c r="F8" s="50">
        <v>267</v>
      </c>
      <c r="G8" s="20"/>
      <c r="H8" s="21"/>
      <c r="I8" s="22"/>
      <c r="J8" s="23"/>
      <c r="K8" s="20"/>
      <c r="L8" s="21"/>
      <c r="M8" s="20"/>
      <c r="N8" s="21"/>
      <c r="O8" s="20"/>
      <c r="P8" s="21"/>
      <c r="Q8" s="68"/>
      <c r="R8" s="69"/>
      <c r="S8" s="68">
        <v>1</v>
      </c>
      <c r="T8" s="78">
        <v>11050.57</v>
      </c>
      <c r="U8" s="22"/>
      <c r="V8" s="23"/>
      <c r="W8" s="20"/>
      <c r="X8" s="21"/>
      <c r="Y8" s="18">
        <f t="shared" si="0"/>
        <v>11050.57</v>
      </c>
      <c r="Z8" s="19"/>
    </row>
    <row r="9" spans="1:26" ht="18.75" customHeight="1" thickBot="1">
      <c r="A9" s="47">
        <v>4</v>
      </c>
      <c r="B9" s="48" t="s">
        <v>21</v>
      </c>
      <c r="C9" s="51">
        <v>1</v>
      </c>
      <c r="D9" s="49" t="s">
        <v>13</v>
      </c>
      <c r="E9" s="49">
        <v>162</v>
      </c>
      <c r="F9" s="50">
        <v>162</v>
      </c>
      <c r="G9" s="20"/>
      <c r="H9" s="21"/>
      <c r="I9" s="22"/>
      <c r="J9" s="23"/>
      <c r="K9" s="20"/>
      <c r="L9" s="21"/>
      <c r="M9" s="20"/>
      <c r="N9" s="21"/>
      <c r="O9" s="20"/>
      <c r="P9" s="21"/>
      <c r="Q9" s="68">
        <v>1</v>
      </c>
      <c r="R9" s="69">
        <v>6704.84</v>
      </c>
      <c r="S9" s="68"/>
      <c r="T9" s="78"/>
      <c r="U9" s="22"/>
      <c r="V9" s="23"/>
      <c r="W9" s="20"/>
      <c r="X9" s="21"/>
      <c r="Y9" s="18">
        <f t="shared" si="0"/>
        <v>6704.84</v>
      </c>
      <c r="Z9" s="19"/>
    </row>
    <row r="10" spans="1:26" ht="18.75" customHeight="1" thickBot="1">
      <c r="A10" s="47">
        <v>5</v>
      </c>
      <c r="B10" s="48" t="s">
        <v>22</v>
      </c>
      <c r="C10" s="51">
        <v>2</v>
      </c>
      <c r="D10" s="49" t="s">
        <v>13</v>
      </c>
      <c r="E10" s="49">
        <v>123</v>
      </c>
      <c r="F10" s="50">
        <v>246</v>
      </c>
      <c r="G10" s="20"/>
      <c r="H10" s="21"/>
      <c r="I10" s="22"/>
      <c r="J10" s="23"/>
      <c r="K10" s="20"/>
      <c r="L10" s="21"/>
      <c r="M10" s="20"/>
      <c r="N10" s="21"/>
      <c r="O10" s="20"/>
      <c r="P10" s="21"/>
      <c r="Q10" s="68">
        <v>2</v>
      </c>
      <c r="R10" s="69">
        <v>10181.42</v>
      </c>
      <c r="S10" s="68"/>
      <c r="T10" s="78"/>
      <c r="U10" s="22"/>
      <c r="V10" s="23"/>
      <c r="W10" s="20"/>
      <c r="X10" s="21"/>
      <c r="Y10" s="18">
        <f t="shared" si="0"/>
        <v>10181.42</v>
      </c>
      <c r="Z10" s="19"/>
    </row>
    <row r="11" spans="1:26" ht="18.75" customHeight="1">
      <c r="A11" s="239">
        <v>6</v>
      </c>
      <c r="B11" s="52" t="s">
        <v>23</v>
      </c>
      <c r="C11" s="241">
        <v>1</v>
      </c>
      <c r="D11" s="239" t="s">
        <v>13</v>
      </c>
      <c r="E11" s="239">
        <v>514</v>
      </c>
      <c r="F11" s="243">
        <v>514</v>
      </c>
      <c r="G11" s="20"/>
      <c r="H11" s="21"/>
      <c r="I11" s="22"/>
      <c r="J11" s="23"/>
      <c r="K11" s="20"/>
      <c r="L11" s="21"/>
      <c r="M11" s="20"/>
      <c r="N11" s="21"/>
      <c r="O11" s="20"/>
      <c r="P11" s="21"/>
      <c r="Q11" s="68"/>
      <c r="R11" s="69"/>
      <c r="S11" s="68">
        <v>1</v>
      </c>
      <c r="T11" s="78">
        <v>21273.38</v>
      </c>
      <c r="U11" s="22"/>
      <c r="V11" s="23"/>
      <c r="W11" s="20"/>
      <c r="X11" s="21"/>
      <c r="Y11" s="18">
        <f t="shared" si="0"/>
        <v>21273.38</v>
      </c>
      <c r="Z11" s="19"/>
    </row>
    <row r="12" spans="1:26" ht="18.75" customHeight="1" thickBot="1">
      <c r="A12" s="240"/>
      <c r="B12" s="48" t="s">
        <v>24</v>
      </c>
      <c r="C12" s="242"/>
      <c r="D12" s="240"/>
      <c r="E12" s="240"/>
      <c r="F12" s="244"/>
      <c r="G12" s="20"/>
      <c r="H12" s="21"/>
      <c r="I12" s="22"/>
      <c r="J12" s="23"/>
      <c r="K12" s="20"/>
      <c r="L12" s="21"/>
      <c r="M12" s="20"/>
      <c r="N12" s="21"/>
      <c r="O12" s="20"/>
      <c r="P12" s="21"/>
      <c r="Q12" s="68"/>
      <c r="R12" s="69"/>
      <c r="S12" s="68"/>
      <c r="T12" s="78"/>
      <c r="U12" s="22"/>
      <c r="V12" s="23"/>
      <c r="W12" s="20"/>
      <c r="X12" s="21"/>
      <c r="Y12" s="18">
        <f t="shared" si="0"/>
        <v>0</v>
      </c>
      <c r="Z12" s="19"/>
    </row>
    <row r="13" spans="1:26" ht="18" customHeight="1" thickBot="1">
      <c r="A13" s="47">
        <v>7</v>
      </c>
      <c r="B13" s="48" t="s">
        <v>25</v>
      </c>
      <c r="C13" s="51">
        <v>13</v>
      </c>
      <c r="D13" s="49" t="s">
        <v>13</v>
      </c>
      <c r="E13" s="49">
        <v>271</v>
      </c>
      <c r="F13" s="50">
        <v>3523</v>
      </c>
      <c r="G13" s="20"/>
      <c r="H13" s="21"/>
      <c r="I13" s="22"/>
      <c r="J13" s="23"/>
      <c r="K13" s="20"/>
      <c r="L13" s="21"/>
      <c r="M13" s="20"/>
      <c r="N13" s="21"/>
      <c r="O13" s="20"/>
      <c r="P13" s="21"/>
      <c r="Q13" s="68"/>
      <c r="R13" s="69"/>
      <c r="S13" s="68">
        <v>13</v>
      </c>
      <c r="T13" s="78">
        <v>145808</v>
      </c>
      <c r="U13" s="22"/>
      <c r="V13" s="23"/>
      <c r="W13" s="20"/>
      <c r="X13" s="21"/>
      <c r="Y13" s="18">
        <f t="shared" si="0"/>
        <v>145808</v>
      </c>
      <c r="Z13" s="19"/>
    </row>
    <row r="14" spans="1:26" ht="21.75" customHeight="1" thickBot="1">
      <c r="A14" s="47">
        <v>8</v>
      </c>
      <c r="B14" s="48" t="s">
        <v>26</v>
      </c>
      <c r="C14" s="51">
        <v>4</v>
      </c>
      <c r="D14" s="49" t="s">
        <v>13</v>
      </c>
      <c r="E14" s="49">
        <v>104</v>
      </c>
      <c r="F14" s="50">
        <v>416</v>
      </c>
      <c r="G14" s="20"/>
      <c r="H14" s="21"/>
      <c r="I14" s="22"/>
      <c r="J14" s="23"/>
      <c r="K14" s="20"/>
      <c r="L14" s="21"/>
      <c r="M14" s="20"/>
      <c r="N14" s="21"/>
      <c r="O14" s="20"/>
      <c r="P14" s="21"/>
      <c r="Q14" s="68">
        <v>4</v>
      </c>
      <c r="R14" s="69">
        <v>17217.37</v>
      </c>
      <c r="S14" s="68"/>
      <c r="T14" s="78"/>
      <c r="U14" s="22"/>
      <c r="V14" s="23"/>
      <c r="W14" s="20"/>
      <c r="X14" s="21"/>
      <c r="Y14" s="18">
        <f t="shared" si="0"/>
        <v>17217.37</v>
      </c>
      <c r="Z14" s="19"/>
    </row>
    <row r="15" spans="1:26" ht="21.75" customHeight="1" thickBot="1">
      <c r="A15" s="47">
        <v>9</v>
      </c>
      <c r="B15" s="48" t="s">
        <v>27</v>
      </c>
      <c r="C15" s="51">
        <v>2</v>
      </c>
      <c r="D15" s="49" t="s">
        <v>13</v>
      </c>
      <c r="E15" s="49">
        <v>329</v>
      </c>
      <c r="F15" s="50">
        <v>658</v>
      </c>
      <c r="G15" s="20"/>
      <c r="H15" s="21"/>
      <c r="I15" s="22"/>
      <c r="J15" s="23"/>
      <c r="K15" s="20"/>
      <c r="L15" s="21"/>
      <c r="M15" s="20"/>
      <c r="N15" s="21"/>
      <c r="O15" s="20"/>
      <c r="P15" s="21"/>
      <c r="Q15" s="68"/>
      <c r="R15" s="69"/>
      <c r="S15" s="68">
        <v>2</v>
      </c>
      <c r="T15" s="78">
        <v>27233.24</v>
      </c>
      <c r="U15" s="22"/>
      <c r="V15" s="23"/>
      <c r="W15" s="20"/>
      <c r="X15" s="21"/>
      <c r="Y15" s="18">
        <f t="shared" si="0"/>
        <v>27233.24</v>
      </c>
      <c r="Z15" s="19"/>
    </row>
    <row r="16" spans="1:26" ht="21.75" customHeight="1" thickBot="1">
      <c r="A16" s="47">
        <v>10</v>
      </c>
      <c r="B16" s="48" t="s">
        <v>28</v>
      </c>
      <c r="C16" s="51">
        <v>2</v>
      </c>
      <c r="D16" s="49" t="s">
        <v>13</v>
      </c>
      <c r="E16" s="49">
        <v>163</v>
      </c>
      <c r="F16" s="50">
        <v>326</v>
      </c>
      <c r="G16" s="20"/>
      <c r="H16" s="21"/>
      <c r="I16" s="22"/>
      <c r="J16" s="23"/>
      <c r="K16" s="20"/>
      <c r="L16" s="21"/>
      <c r="M16" s="20"/>
      <c r="N16" s="21"/>
      <c r="O16" s="20"/>
      <c r="P16" s="21"/>
      <c r="Q16" s="68">
        <v>2</v>
      </c>
      <c r="R16" s="69">
        <v>13492.46</v>
      </c>
      <c r="S16" s="68"/>
      <c r="T16" s="78"/>
      <c r="U16" s="22"/>
      <c r="V16" s="23"/>
      <c r="W16" s="20"/>
      <c r="X16" s="21"/>
      <c r="Y16" s="18">
        <f t="shared" si="0"/>
        <v>13492.46</v>
      </c>
      <c r="Z16" s="19"/>
    </row>
    <row r="17" spans="1:26" ht="21.75" customHeight="1" thickBot="1">
      <c r="A17" s="47">
        <v>11</v>
      </c>
      <c r="B17" s="48" t="s">
        <v>29</v>
      </c>
      <c r="C17" s="51">
        <v>2</v>
      </c>
      <c r="D17" s="49" t="s">
        <v>13</v>
      </c>
      <c r="E17" s="49">
        <v>395</v>
      </c>
      <c r="F17" s="50">
        <v>790</v>
      </c>
      <c r="G17" s="20"/>
      <c r="H17" s="21"/>
      <c r="I17" s="22"/>
      <c r="J17" s="23"/>
      <c r="K17" s="20"/>
      <c r="L17" s="21"/>
      <c r="M17" s="20"/>
      <c r="N17" s="21"/>
      <c r="O17" s="20"/>
      <c r="P17" s="21"/>
      <c r="Q17" s="68">
        <v>2</v>
      </c>
      <c r="R17" s="69">
        <v>32696.44</v>
      </c>
      <c r="S17" s="68"/>
      <c r="T17" s="78"/>
      <c r="U17" s="22"/>
      <c r="V17" s="23"/>
      <c r="W17" s="20"/>
      <c r="X17" s="21"/>
      <c r="Y17" s="18">
        <f t="shared" si="0"/>
        <v>32696.44</v>
      </c>
      <c r="Z17" s="19"/>
    </row>
    <row r="18" spans="1:26" ht="27.75" customHeight="1" thickBot="1">
      <c r="A18" s="47">
        <v>12</v>
      </c>
      <c r="B18" s="48" t="s">
        <v>30</v>
      </c>
      <c r="C18" s="51">
        <v>7</v>
      </c>
      <c r="D18" s="49" t="s">
        <v>13</v>
      </c>
      <c r="E18" s="49">
        <v>286</v>
      </c>
      <c r="F18" s="50">
        <v>2002</v>
      </c>
      <c r="G18" s="20"/>
      <c r="H18" s="21"/>
      <c r="I18" s="22"/>
      <c r="J18" s="23"/>
      <c r="K18" s="20"/>
      <c r="L18" s="21"/>
      <c r="M18" s="20"/>
      <c r="N18" s="21"/>
      <c r="O18" s="20"/>
      <c r="P18" s="21"/>
      <c r="Q18" s="68"/>
      <c r="R18" s="69"/>
      <c r="S18" s="68">
        <v>7</v>
      </c>
      <c r="T18" s="78">
        <v>82858.58</v>
      </c>
      <c r="U18" s="22"/>
      <c r="V18" s="23"/>
      <c r="W18" s="20"/>
      <c r="X18" s="21"/>
      <c r="Y18" s="18">
        <f t="shared" si="0"/>
        <v>82858.58</v>
      </c>
      <c r="Z18" s="19"/>
    </row>
    <row r="19" spans="1:26" ht="25.5" customHeight="1" thickBot="1">
      <c r="A19" s="47">
        <v>13</v>
      </c>
      <c r="B19" s="48" t="s">
        <v>31</v>
      </c>
      <c r="C19" s="51">
        <v>3</v>
      </c>
      <c r="D19" s="49" t="s">
        <v>13</v>
      </c>
      <c r="E19" s="49">
        <v>113</v>
      </c>
      <c r="F19" s="50">
        <v>339</v>
      </c>
      <c r="G19" s="20"/>
      <c r="H19" s="21"/>
      <c r="I19" s="22"/>
      <c r="J19" s="23"/>
      <c r="K19" s="20"/>
      <c r="L19" s="21"/>
      <c r="M19" s="20"/>
      <c r="N19" s="21"/>
      <c r="O19" s="20"/>
      <c r="P19" s="21"/>
      <c r="Q19" s="68">
        <v>3</v>
      </c>
      <c r="R19" s="69">
        <v>14030.5</v>
      </c>
      <c r="S19" s="68"/>
      <c r="T19" s="78"/>
      <c r="U19" s="22"/>
      <c r="V19" s="23"/>
      <c r="W19" s="20"/>
      <c r="X19" s="21"/>
      <c r="Y19" s="18">
        <f t="shared" si="0"/>
        <v>14030.5</v>
      </c>
      <c r="Z19" s="19"/>
    </row>
    <row r="20" spans="1:26" ht="19.5" customHeight="1" thickBot="1">
      <c r="A20" s="47">
        <v>14</v>
      </c>
      <c r="B20" s="48" t="s">
        <v>32</v>
      </c>
      <c r="C20" s="51">
        <v>1</v>
      </c>
      <c r="D20" s="49" t="s">
        <v>13</v>
      </c>
      <c r="E20" s="49">
        <v>108</v>
      </c>
      <c r="F20" s="50">
        <v>108</v>
      </c>
      <c r="G20" s="20"/>
      <c r="H20" s="21"/>
      <c r="I20" s="22"/>
      <c r="J20" s="23"/>
      <c r="K20" s="20"/>
      <c r="L20" s="21"/>
      <c r="M20" s="20"/>
      <c r="N20" s="21"/>
      <c r="O20" s="20"/>
      <c r="P20" s="21"/>
      <c r="Q20" s="68">
        <v>1</v>
      </c>
      <c r="R20" s="69">
        <v>4469.8900000000003</v>
      </c>
      <c r="S20" s="68"/>
      <c r="T20" s="78"/>
      <c r="U20" s="22"/>
      <c r="V20" s="23"/>
      <c r="W20" s="20"/>
      <c r="X20" s="21"/>
      <c r="Y20" s="18">
        <f t="shared" si="0"/>
        <v>4469.8900000000003</v>
      </c>
      <c r="Z20" s="19"/>
    </row>
    <row r="21" spans="1:26" ht="19.5" customHeight="1" thickBot="1">
      <c r="A21" s="47">
        <v>15</v>
      </c>
      <c r="B21" s="48" t="s">
        <v>33</v>
      </c>
      <c r="C21" s="51">
        <v>1</v>
      </c>
      <c r="D21" s="49" t="s">
        <v>13</v>
      </c>
      <c r="E21" s="49">
        <v>171</v>
      </c>
      <c r="F21" s="50">
        <v>171</v>
      </c>
      <c r="G21" s="20"/>
      <c r="H21" s="21"/>
      <c r="I21" s="22"/>
      <c r="J21" s="23"/>
      <c r="K21" s="20"/>
      <c r="L21" s="21"/>
      <c r="M21" s="20"/>
      <c r="N21" s="21"/>
      <c r="O21" s="20"/>
      <c r="P21" s="21"/>
      <c r="Q21" s="68">
        <v>1</v>
      </c>
      <c r="R21" s="69">
        <v>7077.33</v>
      </c>
      <c r="S21" s="68"/>
      <c r="T21" s="78"/>
      <c r="U21" s="22"/>
      <c r="V21" s="23"/>
      <c r="W21" s="20"/>
      <c r="X21" s="21"/>
      <c r="Y21" s="18">
        <f t="shared" si="0"/>
        <v>7077.33</v>
      </c>
      <c r="Z21" s="19"/>
    </row>
    <row r="22" spans="1:26" ht="19.5" customHeight="1" thickBot="1">
      <c r="A22" s="47">
        <v>16</v>
      </c>
      <c r="B22" s="48" t="s">
        <v>34</v>
      </c>
      <c r="C22" s="51">
        <v>1</v>
      </c>
      <c r="D22" s="49" t="s">
        <v>13</v>
      </c>
      <c r="E22" s="49">
        <v>118</v>
      </c>
      <c r="F22" s="50">
        <v>118</v>
      </c>
      <c r="G22" s="20"/>
      <c r="H22" s="21"/>
      <c r="I22" s="22"/>
      <c r="J22" s="23"/>
      <c r="K22" s="20"/>
      <c r="L22" s="21"/>
      <c r="M22" s="20"/>
      <c r="N22" s="21"/>
      <c r="O22" s="20"/>
      <c r="P22" s="21"/>
      <c r="Q22" s="68">
        <v>1</v>
      </c>
      <c r="R22" s="69">
        <v>4883.7700000000004</v>
      </c>
      <c r="S22" s="68"/>
      <c r="T22" s="78"/>
      <c r="U22" s="22"/>
      <c r="V22" s="23"/>
      <c r="W22" s="20"/>
      <c r="X22" s="21"/>
      <c r="Y22" s="18">
        <f t="shared" si="0"/>
        <v>4883.7700000000004</v>
      </c>
      <c r="Z22" s="19"/>
    </row>
    <row r="23" spans="1:26" ht="19.5" customHeight="1" thickBot="1">
      <c r="A23" s="47">
        <v>17</v>
      </c>
      <c r="B23" s="48" t="s">
        <v>35</v>
      </c>
      <c r="C23" s="51">
        <v>1</v>
      </c>
      <c r="D23" s="49" t="s">
        <v>13</v>
      </c>
      <c r="E23" s="49">
        <v>147</v>
      </c>
      <c r="F23" s="50">
        <v>147</v>
      </c>
      <c r="G23" s="20"/>
      <c r="H23" s="21"/>
      <c r="I23" s="22"/>
      <c r="J23" s="23"/>
      <c r="K23" s="20"/>
      <c r="L23" s="21"/>
      <c r="M23" s="20"/>
      <c r="N23" s="21"/>
      <c r="O23" s="20"/>
      <c r="P23" s="21"/>
      <c r="Q23" s="68">
        <v>1</v>
      </c>
      <c r="R23" s="69">
        <v>6084.02</v>
      </c>
      <c r="S23" s="68"/>
      <c r="T23" s="78"/>
      <c r="U23" s="22"/>
      <c r="V23" s="23"/>
      <c r="W23" s="20"/>
      <c r="X23" s="21"/>
      <c r="Y23" s="18">
        <f t="shared" si="0"/>
        <v>6084.02</v>
      </c>
      <c r="Z23" s="19"/>
    </row>
    <row r="24" spans="1:26" ht="19.5" customHeight="1" thickBot="1">
      <c r="A24" s="47">
        <v>18</v>
      </c>
      <c r="B24" s="48" t="s">
        <v>36</v>
      </c>
      <c r="C24" s="51">
        <v>1</v>
      </c>
      <c r="D24" s="49" t="s">
        <v>13</v>
      </c>
      <c r="E24" s="49">
        <v>133</v>
      </c>
      <c r="F24" s="50">
        <v>133</v>
      </c>
      <c r="G24" s="20"/>
      <c r="H24" s="21"/>
      <c r="I24" s="22"/>
      <c r="J24" s="23"/>
      <c r="K24" s="20"/>
      <c r="L24" s="21"/>
      <c r="M24" s="20"/>
      <c r="N24" s="21"/>
      <c r="O24" s="20"/>
      <c r="P24" s="21"/>
      <c r="Q24" s="68">
        <v>1</v>
      </c>
      <c r="R24" s="69">
        <v>5504.59</v>
      </c>
      <c r="S24" s="68"/>
      <c r="T24" s="78"/>
      <c r="U24" s="22"/>
      <c r="V24" s="23"/>
      <c r="W24" s="20"/>
      <c r="X24" s="21"/>
      <c r="Y24" s="18">
        <f t="shared" si="0"/>
        <v>5504.59</v>
      </c>
      <c r="Z24" s="19"/>
    </row>
    <row r="25" spans="1:26" ht="19.5" customHeight="1" thickBot="1">
      <c r="A25" s="47">
        <v>19</v>
      </c>
      <c r="B25" s="48" t="s">
        <v>37</v>
      </c>
      <c r="C25" s="51">
        <v>2</v>
      </c>
      <c r="D25" s="49" t="s">
        <v>13</v>
      </c>
      <c r="E25" s="49">
        <v>233</v>
      </c>
      <c r="F25" s="50">
        <v>466</v>
      </c>
      <c r="G25" s="20"/>
      <c r="H25" s="21"/>
      <c r="I25" s="22"/>
      <c r="J25" s="23"/>
      <c r="K25" s="20"/>
      <c r="L25" s="21"/>
      <c r="M25" s="20"/>
      <c r="N25" s="21"/>
      <c r="O25" s="20"/>
      <c r="P25" s="21"/>
      <c r="Q25" s="68">
        <v>2</v>
      </c>
      <c r="R25" s="69">
        <v>19286.759999999998</v>
      </c>
      <c r="S25" s="68"/>
      <c r="T25" s="78"/>
      <c r="U25" s="22"/>
      <c r="V25" s="23"/>
      <c r="W25" s="20"/>
      <c r="X25" s="21"/>
      <c r="Y25" s="18">
        <f t="shared" si="0"/>
        <v>19286.759999999998</v>
      </c>
      <c r="Z25" s="19"/>
    </row>
    <row r="26" spans="1:26" ht="19.5" customHeight="1" thickBot="1">
      <c r="A26" s="47">
        <v>20</v>
      </c>
      <c r="B26" s="48" t="s">
        <v>38</v>
      </c>
      <c r="C26" s="51">
        <v>2</v>
      </c>
      <c r="D26" s="49" t="s">
        <v>13</v>
      </c>
      <c r="E26" s="49">
        <v>352</v>
      </c>
      <c r="F26" s="50">
        <v>704</v>
      </c>
      <c r="G26" s="20"/>
      <c r="H26" s="21"/>
      <c r="I26" s="22"/>
      <c r="J26" s="23"/>
      <c r="K26" s="20"/>
      <c r="L26" s="21"/>
      <c r="M26" s="20"/>
      <c r="N26" s="21"/>
      <c r="O26" s="20"/>
      <c r="P26" s="21"/>
      <c r="Q26" s="68">
        <v>2</v>
      </c>
      <c r="R26" s="69">
        <v>29137.08</v>
      </c>
      <c r="S26" s="68"/>
      <c r="T26" s="78"/>
      <c r="U26" s="22"/>
      <c r="V26" s="23"/>
      <c r="W26" s="20"/>
      <c r="X26" s="21"/>
      <c r="Y26" s="18">
        <f t="shared" si="0"/>
        <v>29137.08</v>
      </c>
      <c r="Z26" s="19"/>
    </row>
    <row r="27" spans="1:26" ht="19.5" customHeight="1" thickBot="1">
      <c r="A27" s="47">
        <v>21</v>
      </c>
      <c r="B27" s="48" t="s">
        <v>39</v>
      </c>
      <c r="C27" s="51">
        <v>2</v>
      </c>
      <c r="D27" s="49" t="s">
        <v>13</v>
      </c>
      <c r="E27" s="49">
        <v>327</v>
      </c>
      <c r="F27" s="50">
        <v>654</v>
      </c>
      <c r="G27" s="20"/>
      <c r="H27" s="21"/>
      <c r="I27" s="22"/>
      <c r="J27" s="23"/>
      <c r="K27" s="20"/>
      <c r="L27" s="21"/>
      <c r="M27" s="20"/>
      <c r="N27" s="21"/>
      <c r="O27" s="20"/>
      <c r="P27" s="21"/>
      <c r="Q27" s="68">
        <v>2</v>
      </c>
      <c r="R27" s="69">
        <v>27067.69</v>
      </c>
      <c r="S27" s="68"/>
      <c r="T27" s="78"/>
      <c r="U27" s="22"/>
      <c r="V27" s="23"/>
      <c r="W27" s="20"/>
      <c r="X27" s="21"/>
      <c r="Y27" s="18">
        <f t="shared" si="0"/>
        <v>27067.69</v>
      </c>
      <c r="Z27" s="19"/>
    </row>
    <row r="28" spans="1:26" ht="32.25" customHeight="1" thickBot="1">
      <c r="A28" s="47">
        <v>22</v>
      </c>
      <c r="B28" s="48" t="s">
        <v>40</v>
      </c>
      <c r="C28" s="51">
        <v>1</v>
      </c>
      <c r="D28" s="49" t="s">
        <v>13</v>
      </c>
      <c r="E28" s="49">
        <v>360</v>
      </c>
      <c r="F28" s="50">
        <v>360</v>
      </c>
      <c r="G28" s="20"/>
      <c r="H28" s="21"/>
      <c r="I28" s="22"/>
      <c r="J28" s="23"/>
      <c r="K28" s="20"/>
      <c r="L28" s="21"/>
      <c r="M28" s="20"/>
      <c r="N28" s="21"/>
      <c r="O28" s="20"/>
      <c r="P28" s="21"/>
      <c r="Q28" s="68"/>
      <c r="R28" s="69"/>
      <c r="S28" s="68">
        <v>1</v>
      </c>
      <c r="T28" s="78">
        <v>14899.64</v>
      </c>
      <c r="U28" s="22"/>
      <c r="V28" s="23"/>
      <c r="W28" s="20"/>
      <c r="X28" s="21"/>
      <c r="Y28" s="18">
        <f t="shared" si="0"/>
        <v>14899.64</v>
      </c>
      <c r="Z28" s="19"/>
    </row>
    <row r="29" spans="1:26" ht="19.5" customHeight="1" thickBot="1">
      <c r="A29" s="47">
        <v>23</v>
      </c>
      <c r="B29" s="48" t="s">
        <v>41</v>
      </c>
      <c r="C29" s="51">
        <v>1</v>
      </c>
      <c r="D29" s="49" t="s">
        <v>13</v>
      </c>
      <c r="E29" s="49">
        <v>324</v>
      </c>
      <c r="F29" s="50">
        <v>324</v>
      </c>
      <c r="G29" s="20"/>
      <c r="H29" s="21"/>
      <c r="I29" s="22"/>
      <c r="J29" s="23"/>
      <c r="K29" s="20"/>
      <c r="L29" s="21"/>
      <c r="M29" s="20"/>
      <c r="N29" s="21"/>
      <c r="O29" s="20"/>
      <c r="P29" s="21"/>
      <c r="Q29" s="68">
        <v>1</v>
      </c>
      <c r="R29" s="69">
        <v>13409.68</v>
      </c>
      <c r="S29" s="68"/>
      <c r="T29" s="78"/>
      <c r="U29" s="22"/>
      <c r="V29" s="23"/>
      <c r="W29" s="20"/>
      <c r="X29" s="21"/>
      <c r="Y29" s="18">
        <f t="shared" si="0"/>
        <v>13409.68</v>
      </c>
      <c r="Z29" s="19"/>
    </row>
    <row r="30" spans="1:26" ht="19.5" customHeight="1" thickBot="1">
      <c r="A30" s="47">
        <v>24</v>
      </c>
      <c r="B30" s="48" t="s">
        <v>42</v>
      </c>
      <c r="C30" s="51">
        <v>1</v>
      </c>
      <c r="D30" s="49" t="s">
        <v>13</v>
      </c>
      <c r="E30" s="49">
        <v>162</v>
      </c>
      <c r="F30" s="50">
        <v>162</v>
      </c>
      <c r="G30" s="20"/>
      <c r="H30" s="21"/>
      <c r="I30" s="22"/>
      <c r="J30" s="23"/>
      <c r="K30" s="20"/>
      <c r="L30" s="21"/>
      <c r="M30" s="20"/>
      <c r="N30" s="21"/>
      <c r="O30" s="20"/>
      <c r="P30" s="21"/>
      <c r="Q30" s="68">
        <v>1</v>
      </c>
      <c r="R30" s="69">
        <v>6704.84</v>
      </c>
      <c r="S30" s="68"/>
      <c r="T30" s="78"/>
      <c r="U30" s="22"/>
      <c r="V30" s="23"/>
      <c r="W30" s="20"/>
      <c r="X30" s="21"/>
      <c r="Y30" s="18">
        <f t="shared" si="0"/>
        <v>6704.84</v>
      </c>
      <c r="Z30" s="19"/>
    </row>
    <row r="31" spans="1:26" ht="19.5" customHeight="1" thickBot="1">
      <c r="A31" s="47">
        <v>25</v>
      </c>
      <c r="B31" s="48" t="s">
        <v>43</v>
      </c>
      <c r="C31" s="51">
        <v>1</v>
      </c>
      <c r="D31" s="49" t="s">
        <v>13</v>
      </c>
      <c r="E31" s="49">
        <v>131</v>
      </c>
      <c r="F31" s="50">
        <v>131</v>
      </c>
      <c r="G31" s="20"/>
      <c r="H31" s="21"/>
      <c r="I31" s="22"/>
      <c r="J31" s="23"/>
      <c r="K31" s="20"/>
      <c r="L31" s="21"/>
      <c r="M31" s="20"/>
      <c r="N31" s="21"/>
      <c r="O31" s="20"/>
      <c r="P31" s="21"/>
      <c r="Q31" s="68"/>
      <c r="R31" s="69"/>
      <c r="S31" s="68">
        <v>1</v>
      </c>
      <c r="T31" s="78">
        <v>5421.81</v>
      </c>
      <c r="U31" s="22"/>
      <c r="V31" s="23"/>
      <c r="W31" s="20"/>
      <c r="X31" s="21"/>
      <c r="Y31" s="18">
        <f t="shared" si="0"/>
        <v>5421.81</v>
      </c>
      <c r="Z31" s="19"/>
    </row>
    <row r="32" spans="1:26" ht="19.5" customHeight="1" thickBot="1">
      <c r="A32" s="83">
        <v>26</v>
      </c>
      <c r="B32" s="84" t="s">
        <v>189</v>
      </c>
      <c r="C32" s="85">
        <v>2</v>
      </c>
      <c r="D32" s="83" t="s">
        <v>13</v>
      </c>
      <c r="E32" s="83">
        <v>200</v>
      </c>
      <c r="F32" s="83">
        <v>400</v>
      </c>
      <c r="G32" s="20"/>
      <c r="H32" s="21"/>
      <c r="I32" s="22"/>
      <c r="J32" s="23"/>
      <c r="K32" s="20"/>
      <c r="L32" s="21"/>
      <c r="M32" s="20"/>
      <c r="N32" s="21"/>
      <c r="O32" s="20"/>
      <c r="P32" s="21"/>
      <c r="Q32" s="68"/>
      <c r="R32" s="69"/>
      <c r="S32" s="68">
        <v>2</v>
      </c>
      <c r="T32" s="78">
        <v>16555.16</v>
      </c>
      <c r="U32" s="22"/>
      <c r="V32" s="23"/>
      <c r="W32" s="20"/>
      <c r="X32" s="21"/>
      <c r="Y32" s="18">
        <f t="shared" si="0"/>
        <v>16555.16</v>
      </c>
      <c r="Z32" s="19"/>
    </row>
    <row r="33" spans="1:26" ht="33" customHeight="1" thickBot="1">
      <c r="A33" s="47">
        <v>27</v>
      </c>
      <c r="B33" s="48" t="s">
        <v>44</v>
      </c>
      <c r="C33" s="51">
        <v>4</v>
      </c>
      <c r="D33" s="49" t="s">
        <v>13</v>
      </c>
      <c r="E33" s="49">
        <v>366</v>
      </c>
      <c r="F33" s="50">
        <v>1464</v>
      </c>
      <c r="G33" s="20"/>
      <c r="H33" s="21"/>
      <c r="I33" s="22"/>
      <c r="J33" s="23"/>
      <c r="K33" s="20"/>
      <c r="L33" s="21"/>
      <c r="M33" s="20"/>
      <c r="N33" s="21"/>
      <c r="O33" s="20"/>
      <c r="P33" s="21"/>
      <c r="Q33" s="68"/>
      <c r="R33" s="69"/>
      <c r="S33" s="68">
        <v>4</v>
      </c>
      <c r="T33" s="78">
        <v>60591.88</v>
      </c>
      <c r="U33" s="22"/>
      <c r="V33" s="23"/>
      <c r="W33" s="20"/>
      <c r="X33" s="21"/>
      <c r="Y33" s="18">
        <f t="shared" si="0"/>
        <v>60591.88</v>
      </c>
      <c r="Z33" s="19"/>
    </row>
    <row r="34" spans="1:26" ht="19.5" customHeight="1" thickBot="1">
      <c r="A34" s="47">
        <v>28</v>
      </c>
      <c r="B34" s="53" t="s">
        <v>45</v>
      </c>
      <c r="C34" s="51">
        <v>1</v>
      </c>
      <c r="D34" s="49" t="s">
        <v>13</v>
      </c>
      <c r="E34" s="49">
        <v>161</v>
      </c>
      <c r="F34" s="50">
        <v>161</v>
      </c>
      <c r="G34" s="20"/>
      <c r="H34" s="21"/>
      <c r="I34" s="22"/>
      <c r="J34" s="23"/>
      <c r="K34" s="20"/>
      <c r="L34" s="21"/>
      <c r="M34" s="20"/>
      <c r="N34" s="21"/>
      <c r="O34" s="20"/>
      <c r="P34" s="21"/>
      <c r="Q34" s="68"/>
      <c r="R34" s="69"/>
      <c r="S34" s="68">
        <v>1</v>
      </c>
      <c r="T34" s="78">
        <v>6663.45</v>
      </c>
      <c r="U34" s="22"/>
      <c r="V34" s="23"/>
      <c r="W34" s="20"/>
      <c r="X34" s="21"/>
      <c r="Y34" s="18">
        <f t="shared" si="0"/>
        <v>6663.45</v>
      </c>
      <c r="Z34" s="19"/>
    </row>
    <row r="35" spans="1:26" ht="19.5" customHeight="1" thickBot="1">
      <c r="A35" s="47">
        <v>29</v>
      </c>
      <c r="B35" s="48" t="s">
        <v>38</v>
      </c>
      <c r="C35" s="51">
        <v>1</v>
      </c>
      <c r="D35" s="49" t="s">
        <v>13</v>
      </c>
      <c r="E35" s="49">
        <v>367</v>
      </c>
      <c r="F35" s="50">
        <v>367</v>
      </c>
      <c r="G35" s="20"/>
      <c r="H35" s="21"/>
      <c r="I35" s="22"/>
      <c r="J35" s="23"/>
      <c r="K35" s="20"/>
      <c r="L35" s="21"/>
      <c r="M35" s="20"/>
      <c r="N35" s="21"/>
      <c r="O35" s="20"/>
      <c r="P35" s="21"/>
      <c r="Q35" s="68">
        <v>1</v>
      </c>
      <c r="R35" s="69">
        <v>15189.36</v>
      </c>
      <c r="S35" s="68"/>
      <c r="T35" s="78"/>
      <c r="U35" s="22"/>
      <c r="V35" s="23"/>
      <c r="W35" s="20"/>
      <c r="X35" s="21"/>
      <c r="Y35" s="18">
        <f t="shared" si="0"/>
        <v>15189.36</v>
      </c>
      <c r="Z35" s="19"/>
    </row>
    <row r="36" spans="1:26" ht="19.5" customHeight="1" thickBot="1">
      <c r="A36" s="47">
        <v>30</v>
      </c>
      <c r="B36" s="48" t="s">
        <v>46</v>
      </c>
      <c r="C36" s="51">
        <v>2</v>
      </c>
      <c r="D36" s="49" t="s">
        <v>13</v>
      </c>
      <c r="E36" s="49">
        <v>141</v>
      </c>
      <c r="F36" s="50">
        <v>282</v>
      </c>
      <c r="G36" s="20"/>
      <c r="H36" s="21"/>
      <c r="I36" s="22"/>
      <c r="J36" s="23"/>
      <c r="K36" s="20"/>
      <c r="L36" s="21"/>
      <c r="M36" s="20"/>
      <c r="N36" s="21"/>
      <c r="O36" s="20"/>
      <c r="P36" s="21"/>
      <c r="Q36" s="68">
        <v>2</v>
      </c>
      <c r="R36" s="69">
        <v>11671.39</v>
      </c>
      <c r="S36" s="68"/>
      <c r="T36" s="78"/>
      <c r="U36" s="22"/>
      <c r="V36" s="23"/>
      <c r="W36" s="20"/>
      <c r="X36" s="21"/>
      <c r="Y36" s="18">
        <f t="shared" si="0"/>
        <v>11671.39</v>
      </c>
      <c r="Z36" s="19"/>
    </row>
    <row r="37" spans="1:26" ht="19.5" customHeight="1" thickBot="1">
      <c r="A37" s="47">
        <v>31</v>
      </c>
      <c r="B37" s="53" t="s">
        <v>47</v>
      </c>
      <c r="C37" s="51">
        <v>2</v>
      </c>
      <c r="D37" s="49" t="s">
        <v>13</v>
      </c>
      <c r="E37" s="49">
        <v>160</v>
      </c>
      <c r="F37" s="50">
        <v>320</v>
      </c>
      <c r="G37" s="20"/>
      <c r="H37" s="21"/>
      <c r="I37" s="22"/>
      <c r="J37" s="23"/>
      <c r="K37" s="20"/>
      <c r="L37" s="21"/>
      <c r="M37" s="20"/>
      <c r="N37" s="21"/>
      <c r="O37" s="20"/>
      <c r="P37" s="21"/>
      <c r="Q37" s="68">
        <v>2</v>
      </c>
      <c r="R37" s="69">
        <v>13244.13</v>
      </c>
      <c r="S37" s="68"/>
      <c r="T37" s="78"/>
      <c r="U37" s="22"/>
      <c r="V37" s="23"/>
      <c r="W37" s="20"/>
      <c r="X37" s="21"/>
      <c r="Y37" s="18">
        <f t="shared" si="0"/>
        <v>13244.13</v>
      </c>
      <c r="Z37" s="19"/>
    </row>
    <row r="38" spans="1:26" ht="19.5" customHeight="1" thickBot="1">
      <c r="A38" s="47">
        <v>32</v>
      </c>
      <c r="B38" s="48" t="s">
        <v>48</v>
      </c>
      <c r="C38" s="51">
        <v>10</v>
      </c>
      <c r="D38" s="49" t="s">
        <v>13</v>
      </c>
      <c r="E38" s="49">
        <v>167</v>
      </c>
      <c r="F38" s="50">
        <v>1670</v>
      </c>
      <c r="G38" s="20"/>
      <c r="H38" s="21"/>
      <c r="I38" s="22"/>
      <c r="J38" s="23"/>
      <c r="K38" s="20"/>
      <c r="L38" s="21"/>
      <c r="M38" s="20"/>
      <c r="N38" s="21"/>
      <c r="O38" s="20"/>
      <c r="P38" s="21"/>
      <c r="Q38" s="68">
        <v>10</v>
      </c>
      <c r="R38" s="69">
        <v>69117.789999999994</v>
      </c>
      <c r="S38" s="68"/>
      <c r="T38" s="78"/>
      <c r="U38" s="22"/>
      <c r="V38" s="23"/>
      <c r="W38" s="20"/>
      <c r="X38" s="21"/>
      <c r="Y38" s="18">
        <f t="shared" si="0"/>
        <v>69117.789999999994</v>
      </c>
      <c r="Z38" s="19"/>
    </row>
    <row r="39" spans="1:26" ht="19.5" customHeight="1" thickBot="1">
      <c r="A39" s="47">
        <v>33</v>
      </c>
      <c r="B39" s="48" t="s">
        <v>46</v>
      </c>
      <c r="C39" s="51">
        <v>2</v>
      </c>
      <c r="D39" s="49" t="s">
        <v>13</v>
      </c>
      <c r="E39" s="49">
        <v>141</v>
      </c>
      <c r="F39" s="50">
        <v>282</v>
      </c>
      <c r="G39" s="20"/>
      <c r="H39" s="21"/>
      <c r="I39" s="22"/>
      <c r="J39" s="23"/>
      <c r="K39" s="20"/>
      <c r="L39" s="21"/>
      <c r="M39" s="20"/>
      <c r="N39" s="21"/>
      <c r="O39" s="20"/>
      <c r="P39" s="21"/>
      <c r="Q39" s="68">
        <v>2</v>
      </c>
      <c r="R39" s="69">
        <v>11671.39</v>
      </c>
      <c r="S39" s="68"/>
      <c r="T39" s="78"/>
      <c r="U39" s="22"/>
      <c r="V39" s="23"/>
      <c r="W39" s="20"/>
      <c r="X39" s="21"/>
      <c r="Y39" s="18">
        <f t="shared" si="0"/>
        <v>11671.39</v>
      </c>
      <c r="Z39" s="19"/>
    </row>
    <row r="40" spans="1:26" ht="26.25" customHeight="1" thickBot="1">
      <c r="A40" s="47">
        <v>34</v>
      </c>
      <c r="B40" s="48" t="s">
        <v>49</v>
      </c>
      <c r="C40" s="51">
        <v>1</v>
      </c>
      <c r="D40" s="49" t="s">
        <v>13</v>
      </c>
      <c r="E40" s="49">
        <v>286</v>
      </c>
      <c r="F40" s="50">
        <v>286</v>
      </c>
      <c r="G40" s="20"/>
      <c r="H40" s="21"/>
      <c r="I40" s="22"/>
      <c r="J40" s="23"/>
      <c r="K40" s="20"/>
      <c r="L40" s="21"/>
      <c r="M40" s="20"/>
      <c r="N40" s="21"/>
      <c r="O40" s="20"/>
      <c r="P40" s="21"/>
      <c r="Q40" s="68"/>
      <c r="R40" s="69"/>
      <c r="S40" s="68">
        <v>1</v>
      </c>
      <c r="T40" s="78">
        <v>11836.94</v>
      </c>
      <c r="U40" s="22"/>
      <c r="V40" s="23"/>
      <c r="W40" s="20"/>
      <c r="X40" s="21"/>
      <c r="Y40" s="18">
        <f t="shared" si="0"/>
        <v>11836.94</v>
      </c>
      <c r="Z40" s="19"/>
    </row>
    <row r="41" spans="1:26" ht="26.25" customHeight="1" thickBot="1">
      <c r="A41" s="47">
        <v>35</v>
      </c>
      <c r="B41" s="48" t="s">
        <v>50</v>
      </c>
      <c r="C41" s="51">
        <v>1</v>
      </c>
      <c r="D41" s="49" t="s">
        <v>13</v>
      </c>
      <c r="E41" s="49">
        <v>314</v>
      </c>
      <c r="F41" s="50">
        <v>314</v>
      </c>
      <c r="G41" s="20"/>
      <c r="H41" s="21"/>
      <c r="I41" s="22"/>
      <c r="J41" s="23"/>
      <c r="K41" s="20"/>
      <c r="L41" s="21"/>
      <c r="M41" s="20"/>
      <c r="N41" s="21"/>
      <c r="O41" s="20"/>
      <c r="P41" s="21"/>
      <c r="Q41" s="68"/>
      <c r="R41" s="69"/>
      <c r="S41" s="68">
        <v>1</v>
      </c>
      <c r="T41" s="78">
        <v>12995.8</v>
      </c>
      <c r="U41" s="22"/>
      <c r="V41" s="23"/>
      <c r="W41" s="20"/>
      <c r="X41" s="21"/>
      <c r="Y41" s="18">
        <f t="shared" si="0"/>
        <v>12995.8</v>
      </c>
      <c r="Z41" s="19"/>
    </row>
    <row r="42" spans="1:26" ht="19.5" customHeight="1" thickBot="1">
      <c r="A42" s="47">
        <v>36</v>
      </c>
      <c r="B42" s="53" t="s">
        <v>51</v>
      </c>
      <c r="C42" s="51">
        <v>1</v>
      </c>
      <c r="D42" s="49" t="s">
        <v>13</v>
      </c>
      <c r="E42" s="49">
        <v>145</v>
      </c>
      <c r="F42" s="50">
        <v>145</v>
      </c>
      <c r="G42" s="20"/>
      <c r="H42" s="21"/>
      <c r="I42" s="22"/>
      <c r="J42" s="23"/>
      <c r="K42" s="20"/>
      <c r="L42" s="21"/>
      <c r="M42" s="20"/>
      <c r="N42" s="21"/>
      <c r="O42" s="20"/>
      <c r="P42" s="21"/>
      <c r="Q42" s="68">
        <v>1</v>
      </c>
      <c r="R42" s="69">
        <v>6001.25</v>
      </c>
      <c r="S42" s="68"/>
      <c r="T42" s="78"/>
      <c r="U42" s="22"/>
      <c r="V42" s="23"/>
      <c r="W42" s="20"/>
      <c r="X42" s="21"/>
      <c r="Y42" s="18">
        <f t="shared" si="0"/>
        <v>6001.25</v>
      </c>
      <c r="Z42" s="19"/>
    </row>
    <row r="43" spans="1:26" ht="19.5" customHeight="1" thickBot="1">
      <c r="A43" s="47">
        <v>37</v>
      </c>
      <c r="B43" s="53" t="s">
        <v>52</v>
      </c>
      <c r="C43" s="51">
        <v>1</v>
      </c>
      <c r="D43" s="49" t="s">
        <v>13</v>
      </c>
      <c r="E43" s="49">
        <v>208</v>
      </c>
      <c r="F43" s="50">
        <v>208</v>
      </c>
      <c r="G43" s="20"/>
      <c r="H43" s="21"/>
      <c r="I43" s="22"/>
      <c r="J43" s="23"/>
      <c r="K43" s="20"/>
      <c r="L43" s="21"/>
      <c r="M43" s="20"/>
      <c r="N43" s="21"/>
      <c r="O43" s="20"/>
      <c r="P43" s="21"/>
      <c r="Q43" s="68">
        <v>1</v>
      </c>
      <c r="R43" s="69">
        <v>8608.68</v>
      </c>
      <c r="S43" s="68"/>
      <c r="T43" s="78"/>
      <c r="U43" s="22"/>
      <c r="V43" s="23"/>
      <c r="W43" s="20"/>
      <c r="X43" s="21"/>
      <c r="Y43" s="18">
        <f t="shared" si="0"/>
        <v>8608.68</v>
      </c>
      <c r="Z43" s="19"/>
    </row>
    <row r="44" spans="1:26" ht="19.5" customHeight="1" thickBot="1">
      <c r="A44" s="47">
        <v>38</v>
      </c>
      <c r="B44" s="48" t="s">
        <v>53</v>
      </c>
      <c r="C44" s="51">
        <v>3</v>
      </c>
      <c r="D44" s="49" t="s">
        <v>13</v>
      </c>
      <c r="E44" s="49">
        <v>290</v>
      </c>
      <c r="F44" s="50">
        <v>870</v>
      </c>
      <c r="G44" s="20"/>
      <c r="H44" s="21"/>
      <c r="I44" s="22"/>
      <c r="J44" s="23"/>
      <c r="K44" s="20"/>
      <c r="L44" s="21"/>
      <c r="M44" s="20"/>
      <c r="N44" s="21"/>
      <c r="O44" s="20"/>
      <c r="P44" s="21"/>
      <c r="Q44" s="68"/>
      <c r="R44" s="69"/>
      <c r="S44" s="68">
        <v>3</v>
      </c>
      <c r="T44" s="78">
        <v>36007.47</v>
      </c>
      <c r="U44" s="22"/>
      <c r="V44" s="23"/>
      <c r="W44" s="20"/>
      <c r="X44" s="21"/>
      <c r="Y44" s="18">
        <f t="shared" si="0"/>
        <v>36007.47</v>
      </c>
      <c r="Z44" s="19"/>
    </row>
    <row r="45" spans="1:26" ht="19.5" customHeight="1" thickBot="1">
      <c r="A45" s="47">
        <v>39</v>
      </c>
      <c r="B45" s="48" t="s">
        <v>54</v>
      </c>
      <c r="C45" s="51">
        <v>200</v>
      </c>
      <c r="D45" s="49" t="s">
        <v>13</v>
      </c>
      <c r="E45" s="49">
        <v>155.1</v>
      </c>
      <c r="F45" s="50">
        <v>31000</v>
      </c>
      <c r="G45" s="20"/>
      <c r="H45" s="21"/>
      <c r="I45" s="22"/>
      <c r="J45" s="23"/>
      <c r="K45" s="20"/>
      <c r="L45" s="21"/>
      <c r="M45" s="20"/>
      <c r="N45" s="21"/>
      <c r="O45" s="20"/>
      <c r="P45" s="21"/>
      <c r="Q45" s="68">
        <v>76</v>
      </c>
      <c r="R45" s="69">
        <v>487549.12</v>
      </c>
      <c r="S45" s="68">
        <v>84</v>
      </c>
      <c r="T45" s="78">
        <v>538870.07999999996</v>
      </c>
      <c r="U45" s="22">
        <v>29</v>
      </c>
      <c r="V45" s="23">
        <v>186038.48</v>
      </c>
      <c r="W45" s="20">
        <v>11</v>
      </c>
      <c r="X45" s="21">
        <v>76094.570000000007</v>
      </c>
      <c r="Y45" s="18">
        <f t="shared" si="0"/>
        <v>1288552.25</v>
      </c>
      <c r="Z45" s="19"/>
    </row>
    <row r="46" spans="1:26" ht="19.5" customHeight="1" thickBot="1">
      <c r="A46" s="47">
        <v>40</v>
      </c>
      <c r="B46" s="48" t="s">
        <v>55</v>
      </c>
      <c r="C46" s="51">
        <v>20</v>
      </c>
      <c r="D46" s="49" t="s">
        <v>13</v>
      </c>
      <c r="E46" s="49">
        <v>87</v>
      </c>
      <c r="F46" s="50">
        <v>1740</v>
      </c>
      <c r="G46" s="20"/>
      <c r="H46" s="21"/>
      <c r="I46" s="22"/>
      <c r="J46" s="23"/>
      <c r="K46" s="20"/>
      <c r="L46" s="21"/>
      <c r="M46" s="20"/>
      <c r="N46" s="21"/>
      <c r="O46" s="20"/>
      <c r="P46" s="21"/>
      <c r="Q46" s="68">
        <v>20</v>
      </c>
      <c r="R46" s="69">
        <v>72014.95</v>
      </c>
      <c r="S46" s="68"/>
      <c r="T46" s="78"/>
      <c r="U46" s="22"/>
      <c r="V46" s="23"/>
      <c r="W46" s="20"/>
      <c r="X46" s="21"/>
      <c r="Y46" s="18">
        <f t="shared" si="0"/>
        <v>72014.95</v>
      </c>
      <c r="Z46" s="19"/>
    </row>
    <row r="47" spans="1:26" ht="19.5" customHeight="1" thickBot="1">
      <c r="A47" s="47">
        <v>41</v>
      </c>
      <c r="B47" s="48" t="s">
        <v>56</v>
      </c>
      <c r="C47" s="51">
        <v>6</v>
      </c>
      <c r="D47" s="49" t="s">
        <v>13</v>
      </c>
      <c r="E47" s="49">
        <v>634</v>
      </c>
      <c r="F47" s="50">
        <v>3804</v>
      </c>
      <c r="G47" s="20"/>
      <c r="H47" s="21"/>
      <c r="I47" s="22"/>
      <c r="J47" s="23"/>
      <c r="K47" s="20"/>
      <c r="L47" s="21"/>
      <c r="M47" s="20"/>
      <c r="N47" s="21"/>
      <c r="O47" s="20"/>
      <c r="P47" s="21"/>
      <c r="Q47" s="68">
        <v>6</v>
      </c>
      <c r="R47" s="69">
        <v>157439.57</v>
      </c>
      <c r="S47" s="68"/>
      <c r="T47" s="78"/>
      <c r="U47" s="22"/>
      <c r="V47" s="23"/>
      <c r="W47" s="20"/>
      <c r="X47" s="21"/>
      <c r="Y47" s="18">
        <f t="shared" si="0"/>
        <v>157439.57</v>
      </c>
      <c r="Z47" s="19"/>
    </row>
    <row r="48" spans="1:26" ht="19.5" customHeight="1" thickBot="1">
      <c r="A48" s="47">
        <v>42</v>
      </c>
      <c r="B48" s="48" t="s">
        <v>57</v>
      </c>
      <c r="C48" s="51">
        <v>2</v>
      </c>
      <c r="D48" s="49" t="s">
        <v>13</v>
      </c>
      <c r="E48" s="49">
        <v>363</v>
      </c>
      <c r="F48" s="50">
        <v>726</v>
      </c>
      <c r="G48" s="20"/>
      <c r="H48" s="21"/>
      <c r="I48" s="22"/>
      <c r="J48" s="23"/>
      <c r="K48" s="20"/>
      <c r="L48" s="21"/>
      <c r="M48" s="20"/>
      <c r="N48" s="21"/>
      <c r="O48" s="20"/>
      <c r="P48" s="21"/>
      <c r="Q48" s="68">
        <v>2</v>
      </c>
      <c r="R48" s="69">
        <v>30047.62</v>
      </c>
      <c r="S48" s="68"/>
      <c r="T48" s="78"/>
      <c r="U48" s="22"/>
      <c r="V48" s="23"/>
      <c r="W48" s="20"/>
      <c r="X48" s="21"/>
      <c r="Y48" s="18">
        <f t="shared" si="0"/>
        <v>30047.62</v>
      </c>
      <c r="Z48" s="19"/>
    </row>
    <row r="49" spans="1:26" ht="22.5" customHeight="1" thickBot="1">
      <c r="A49" s="47">
        <v>43</v>
      </c>
      <c r="B49" s="48" t="s">
        <v>58</v>
      </c>
      <c r="C49" s="51">
        <v>2</v>
      </c>
      <c r="D49" s="49" t="s">
        <v>13</v>
      </c>
      <c r="E49" s="49">
        <v>393</v>
      </c>
      <c r="F49" s="50">
        <v>786</v>
      </c>
      <c r="G49" s="20"/>
      <c r="H49" s="21"/>
      <c r="I49" s="22"/>
      <c r="J49" s="23"/>
      <c r="K49" s="20"/>
      <c r="L49" s="21"/>
      <c r="M49" s="20"/>
      <c r="N49" s="21"/>
      <c r="O49" s="20"/>
      <c r="P49" s="21"/>
      <c r="Q49" s="68">
        <v>2</v>
      </c>
      <c r="R49" s="69">
        <v>32530.89</v>
      </c>
      <c r="S49" s="68"/>
      <c r="T49" s="78"/>
      <c r="U49" s="22"/>
      <c r="V49" s="23"/>
      <c r="W49" s="20"/>
      <c r="X49" s="21"/>
      <c r="Y49" s="18">
        <f t="shared" si="0"/>
        <v>32530.89</v>
      </c>
      <c r="Z49" s="19"/>
    </row>
    <row r="50" spans="1:26" ht="22.5" customHeight="1" thickBot="1">
      <c r="A50" s="54">
        <v>44</v>
      </c>
      <c r="B50" s="53" t="s">
        <v>59</v>
      </c>
      <c r="C50" s="51">
        <v>8</v>
      </c>
      <c r="D50" s="49" t="s">
        <v>13</v>
      </c>
      <c r="E50" s="51">
        <v>297</v>
      </c>
      <c r="F50" s="55">
        <v>2376</v>
      </c>
      <c r="G50" s="20"/>
      <c r="H50" s="21"/>
      <c r="I50" s="22"/>
      <c r="J50" s="23"/>
      <c r="K50" s="20">
        <v>8</v>
      </c>
      <c r="L50" s="21">
        <v>98337.65</v>
      </c>
      <c r="M50" s="20"/>
      <c r="N50" s="21"/>
      <c r="O50" s="20"/>
      <c r="P50" s="21"/>
      <c r="Q50" s="68"/>
      <c r="R50" s="69"/>
      <c r="S50" s="68"/>
      <c r="T50" s="78"/>
      <c r="U50" s="22"/>
      <c r="V50" s="23"/>
      <c r="W50" s="20"/>
      <c r="X50" s="21"/>
      <c r="Y50" s="18">
        <f t="shared" si="0"/>
        <v>98337.65</v>
      </c>
      <c r="Z50" s="19"/>
    </row>
    <row r="51" spans="1:26" ht="22.5" customHeight="1" thickBot="1">
      <c r="A51" s="54">
        <v>45</v>
      </c>
      <c r="B51" s="53" t="s">
        <v>60</v>
      </c>
      <c r="C51" s="51">
        <v>3</v>
      </c>
      <c r="D51" s="49" t="s">
        <v>13</v>
      </c>
      <c r="E51" s="51">
        <v>444</v>
      </c>
      <c r="F51" s="55">
        <v>1332</v>
      </c>
      <c r="G51" s="20"/>
      <c r="H51" s="21"/>
      <c r="I51" s="22"/>
      <c r="J51" s="23"/>
      <c r="K51" s="20">
        <v>3</v>
      </c>
      <c r="L51" s="21">
        <v>55128.68</v>
      </c>
      <c r="M51" s="20"/>
      <c r="N51" s="21"/>
      <c r="O51" s="20"/>
      <c r="P51" s="21"/>
      <c r="Q51" s="68"/>
      <c r="R51" s="69"/>
      <c r="S51" s="68"/>
      <c r="T51" s="78"/>
      <c r="U51" s="22"/>
      <c r="V51" s="23"/>
      <c r="W51" s="20"/>
      <c r="X51" s="21"/>
      <c r="Y51" s="18">
        <f t="shared" si="0"/>
        <v>55128.68</v>
      </c>
      <c r="Z51" s="19"/>
    </row>
    <row r="52" spans="1:26" ht="18.75" customHeight="1" thickBot="1">
      <c r="A52" s="54">
        <v>46</v>
      </c>
      <c r="B52" s="53" t="s">
        <v>61</v>
      </c>
      <c r="C52" s="51">
        <v>3</v>
      </c>
      <c r="D52" s="49" t="s">
        <v>13</v>
      </c>
      <c r="E52" s="51">
        <v>328</v>
      </c>
      <c r="F52" s="55">
        <v>984</v>
      </c>
      <c r="G52" s="20"/>
      <c r="H52" s="21"/>
      <c r="I52" s="22"/>
      <c r="J52" s="23"/>
      <c r="K52" s="20">
        <v>3</v>
      </c>
      <c r="L52" s="21">
        <v>40725.69</v>
      </c>
      <c r="M52" s="20"/>
      <c r="N52" s="21"/>
      <c r="O52" s="20"/>
      <c r="P52" s="21"/>
      <c r="Q52" s="68"/>
      <c r="R52" s="69"/>
      <c r="S52" s="68"/>
      <c r="T52" s="78"/>
      <c r="U52" s="22"/>
      <c r="V52" s="23"/>
      <c r="W52" s="20"/>
      <c r="X52" s="21"/>
      <c r="Y52" s="18">
        <f t="shared" si="0"/>
        <v>40725.69</v>
      </c>
      <c r="Z52" s="19"/>
    </row>
    <row r="53" spans="1:26" ht="18.75" customHeight="1" thickBot="1">
      <c r="A53" s="54">
        <v>47</v>
      </c>
      <c r="B53" s="53" t="s">
        <v>62</v>
      </c>
      <c r="C53" s="51">
        <v>4</v>
      </c>
      <c r="D53" s="49" t="s">
        <v>13</v>
      </c>
      <c r="E53" s="51">
        <v>682</v>
      </c>
      <c r="F53" s="55">
        <v>2728</v>
      </c>
      <c r="G53" s="20"/>
      <c r="H53" s="21"/>
      <c r="I53" s="22"/>
      <c r="J53" s="23"/>
      <c r="K53" s="20">
        <v>4</v>
      </c>
      <c r="L53" s="21">
        <v>112906.19</v>
      </c>
      <c r="M53" s="20"/>
      <c r="N53" s="21"/>
      <c r="O53" s="20"/>
      <c r="P53" s="21"/>
      <c r="Q53" s="68"/>
      <c r="R53" s="69"/>
      <c r="S53" s="68"/>
      <c r="T53" s="78"/>
      <c r="U53" s="22"/>
      <c r="V53" s="23"/>
      <c r="W53" s="20"/>
      <c r="X53" s="21"/>
      <c r="Y53" s="18">
        <f t="shared" si="0"/>
        <v>112906.19</v>
      </c>
      <c r="Z53" s="19"/>
    </row>
    <row r="54" spans="1:26" ht="18.75" customHeight="1" thickBot="1">
      <c r="A54" s="54">
        <v>48</v>
      </c>
      <c r="B54" s="53" t="s">
        <v>63</v>
      </c>
      <c r="C54" s="51">
        <v>2</v>
      </c>
      <c r="D54" s="49" t="s">
        <v>13</v>
      </c>
      <c r="E54" s="51">
        <v>661</v>
      </c>
      <c r="F54" s="55">
        <v>1322</v>
      </c>
      <c r="G54" s="20"/>
      <c r="H54" s="21"/>
      <c r="I54" s="22"/>
      <c r="J54" s="23"/>
      <c r="K54" s="20">
        <v>2</v>
      </c>
      <c r="L54" s="21">
        <v>54714.8</v>
      </c>
      <c r="M54" s="20"/>
      <c r="N54" s="21"/>
      <c r="O54" s="20"/>
      <c r="P54" s="21"/>
      <c r="Q54" s="68"/>
      <c r="R54" s="69"/>
      <c r="S54" s="68"/>
      <c r="T54" s="78"/>
      <c r="U54" s="22"/>
      <c r="V54" s="23"/>
      <c r="W54" s="20"/>
      <c r="X54" s="21"/>
      <c r="Y54" s="18">
        <f t="shared" si="0"/>
        <v>54714.8</v>
      </c>
      <c r="Z54" s="19"/>
    </row>
    <row r="55" spans="1:26" ht="18.75" customHeight="1" thickBot="1">
      <c r="A55" s="54">
        <v>49</v>
      </c>
      <c r="B55" s="53" t="s">
        <v>64</v>
      </c>
      <c r="C55" s="51">
        <v>2</v>
      </c>
      <c r="D55" s="49" t="s">
        <v>13</v>
      </c>
      <c r="E55" s="51">
        <v>220</v>
      </c>
      <c r="F55" s="55">
        <v>440</v>
      </c>
      <c r="G55" s="20"/>
      <c r="H55" s="21"/>
      <c r="I55" s="22"/>
      <c r="J55" s="23"/>
      <c r="K55" s="20">
        <v>2</v>
      </c>
      <c r="L55" s="21">
        <v>18210.68</v>
      </c>
      <c r="M55" s="20"/>
      <c r="N55" s="21"/>
      <c r="O55" s="20"/>
      <c r="P55" s="21"/>
      <c r="Q55" s="68"/>
      <c r="R55" s="69"/>
      <c r="S55" s="68"/>
      <c r="T55" s="78"/>
      <c r="U55" s="22"/>
      <c r="V55" s="23"/>
      <c r="W55" s="20"/>
      <c r="X55" s="21"/>
      <c r="Y55" s="18">
        <f t="shared" si="0"/>
        <v>18210.68</v>
      </c>
      <c r="Z55" s="19"/>
    </row>
    <row r="56" spans="1:26" ht="18" customHeight="1" thickBot="1">
      <c r="A56" s="54">
        <v>50</v>
      </c>
      <c r="B56" s="53" t="s">
        <v>14</v>
      </c>
      <c r="C56" s="51">
        <v>2</v>
      </c>
      <c r="D56" s="49" t="s">
        <v>13</v>
      </c>
      <c r="E56" s="51">
        <v>148</v>
      </c>
      <c r="F56" s="55">
        <v>296</v>
      </c>
      <c r="G56" s="20"/>
      <c r="H56" s="21"/>
      <c r="I56" s="22"/>
      <c r="J56" s="23"/>
      <c r="K56" s="20"/>
      <c r="L56" s="21"/>
      <c r="M56" s="20"/>
      <c r="N56" s="21"/>
      <c r="O56" s="20"/>
      <c r="P56" s="21"/>
      <c r="Q56" s="68">
        <v>2</v>
      </c>
      <c r="R56" s="69">
        <v>12250.82</v>
      </c>
      <c r="S56" s="68"/>
      <c r="T56" s="78"/>
      <c r="U56" s="22"/>
      <c r="V56" s="23"/>
      <c r="W56" s="20"/>
      <c r="X56" s="21"/>
      <c r="Y56" s="18">
        <f t="shared" si="0"/>
        <v>12250.82</v>
      </c>
      <c r="Z56" s="19"/>
    </row>
    <row r="57" spans="1:26" ht="21.75" customHeight="1" thickBot="1">
      <c r="A57" s="54">
        <v>51</v>
      </c>
      <c r="B57" s="53" t="s">
        <v>65</v>
      </c>
      <c r="C57" s="51">
        <v>2</v>
      </c>
      <c r="D57" s="49" t="s">
        <v>13</v>
      </c>
      <c r="E57" s="51">
        <v>379</v>
      </c>
      <c r="F57" s="55">
        <v>758</v>
      </c>
      <c r="G57" s="20"/>
      <c r="H57" s="21"/>
      <c r="I57" s="22"/>
      <c r="J57" s="23"/>
      <c r="K57" s="20"/>
      <c r="L57" s="21"/>
      <c r="M57" s="20">
        <v>2</v>
      </c>
      <c r="N57" s="21">
        <v>31372.03</v>
      </c>
      <c r="O57" s="20"/>
      <c r="P57" s="21"/>
      <c r="Q57" s="68"/>
      <c r="R57" s="69"/>
      <c r="S57" s="68"/>
      <c r="T57" s="78"/>
      <c r="U57" s="22"/>
      <c r="V57" s="23"/>
      <c r="W57" s="20"/>
      <c r="X57" s="21"/>
      <c r="Y57" s="18">
        <f t="shared" si="0"/>
        <v>31372.03</v>
      </c>
      <c r="Z57" s="19"/>
    </row>
    <row r="58" spans="1:26" ht="21.75" customHeight="1" thickBot="1">
      <c r="A58" s="54">
        <v>52</v>
      </c>
      <c r="B58" s="53" t="s">
        <v>66</v>
      </c>
      <c r="C58" s="51">
        <v>2</v>
      </c>
      <c r="D58" s="49" t="s">
        <v>13</v>
      </c>
      <c r="E58" s="51">
        <v>233</v>
      </c>
      <c r="F58" s="55">
        <v>466</v>
      </c>
      <c r="G58" s="20"/>
      <c r="H58" s="21"/>
      <c r="I58" s="22"/>
      <c r="J58" s="23"/>
      <c r="K58" s="20"/>
      <c r="L58" s="21"/>
      <c r="M58" s="20">
        <v>2</v>
      </c>
      <c r="N58" s="21">
        <v>19286.759999999998</v>
      </c>
      <c r="O58" s="20"/>
      <c r="P58" s="21"/>
      <c r="Q58" s="68"/>
      <c r="R58" s="69"/>
      <c r="S58" s="68"/>
      <c r="T58" s="78"/>
      <c r="U58" s="22"/>
      <c r="V58" s="23"/>
      <c r="W58" s="20"/>
      <c r="X58" s="21"/>
      <c r="Y58" s="18">
        <f t="shared" si="0"/>
        <v>19286.759999999998</v>
      </c>
      <c r="Z58" s="19"/>
    </row>
    <row r="59" spans="1:26" ht="21.75" customHeight="1" thickBot="1">
      <c r="A59" s="47">
        <v>53</v>
      </c>
      <c r="B59" s="48" t="s">
        <v>67</v>
      </c>
      <c r="C59" s="51">
        <v>4</v>
      </c>
      <c r="D59" s="49" t="s">
        <v>13</v>
      </c>
      <c r="E59" s="49">
        <v>51.25</v>
      </c>
      <c r="F59" s="50">
        <v>205</v>
      </c>
      <c r="G59" s="20"/>
      <c r="H59" s="21"/>
      <c r="I59" s="22"/>
      <c r="J59" s="23"/>
      <c r="K59" s="20"/>
      <c r="L59" s="21"/>
      <c r="M59" s="20"/>
      <c r="N59" s="21"/>
      <c r="O59" s="20">
        <v>4</v>
      </c>
      <c r="P59" s="21">
        <v>8484.52</v>
      </c>
      <c r="Q59" s="68"/>
      <c r="R59" s="69"/>
      <c r="S59" s="68"/>
      <c r="T59" s="78"/>
      <c r="U59" s="22"/>
      <c r="V59" s="23"/>
      <c r="W59" s="20"/>
      <c r="X59" s="21"/>
      <c r="Y59" s="18">
        <f t="shared" si="0"/>
        <v>8484.52</v>
      </c>
      <c r="Z59" s="19"/>
    </row>
    <row r="60" spans="1:26" ht="21.75" customHeight="1" thickBot="1">
      <c r="A60" s="47">
        <v>54</v>
      </c>
      <c r="B60" s="53" t="s">
        <v>68</v>
      </c>
      <c r="C60" s="51">
        <v>2</v>
      </c>
      <c r="D60" s="49" t="s">
        <v>13</v>
      </c>
      <c r="E60" s="49">
        <v>29.98</v>
      </c>
      <c r="F60" s="50">
        <v>59.96</v>
      </c>
      <c r="G60" s="20"/>
      <c r="H60" s="21"/>
      <c r="I60" s="22"/>
      <c r="J60" s="23"/>
      <c r="K60" s="20"/>
      <c r="L60" s="21"/>
      <c r="M60" s="20"/>
      <c r="N60" s="21"/>
      <c r="O60" s="20">
        <v>2</v>
      </c>
      <c r="P60" s="21">
        <v>2481.62</v>
      </c>
      <c r="Q60" s="68"/>
      <c r="R60" s="69"/>
      <c r="S60" s="68"/>
      <c r="T60" s="78"/>
      <c r="U60" s="22"/>
      <c r="V60" s="23"/>
      <c r="W60" s="20"/>
      <c r="X60" s="21"/>
      <c r="Y60" s="18">
        <f t="shared" si="0"/>
        <v>2481.62</v>
      </c>
      <c r="Z60" s="19"/>
    </row>
    <row r="61" spans="1:26" ht="22.5" customHeight="1" thickBot="1">
      <c r="A61" s="47">
        <v>55</v>
      </c>
      <c r="B61" s="53" t="s">
        <v>69</v>
      </c>
      <c r="C61" s="51">
        <v>4</v>
      </c>
      <c r="D61" s="49" t="s">
        <v>13</v>
      </c>
      <c r="E61" s="49">
        <v>15.8</v>
      </c>
      <c r="F61" s="50">
        <v>63.2</v>
      </c>
      <c r="G61" s="20"/>
      <c r="H61" s="21"/>
      <c r="I61" s="22"/>
      <c r="J61" s="23"/>
      <c r="K61" s="20"/>
      <c r="L61" s="21"/>
      <c r="M61" s="20"/>
      <c r="N61" s="21"/>
      <c r="O61" s="20">
        <v>4</v>
      </c>
      <c r="P61" s="21">
        <v>2615.7199999999998</v>
      </c>
      <c r="Q61" s="68"/>
      <c r="R61" s="69"/>
      <c r="S61" s="68"/>
      <c r="T61" s="78"/>
      <c r="U61" s="22"/>
      <c r="V61" s="23"/>
      <c r="W61" s="20"/>
      <c r="X61" s="21"/>
      <c r="Y61" s="18">
        <f t="shared" si="0"/>
        <v>2615.7199999999998</v>
      </c>
      <c r="Z61" s="19"/>
    </row>
    <row r="62" spans="1:26" ht="25.5" customHeight="1" thickBot="1">
      <c r="A62" s="47">
        <v>56</v>
      </c>
      <c r="B62" s="48" t="s">
        <v>70</v>
      </c>
      <c r="C62" s="51">
        <v>2</v>
      </c>
      <c r="D62" s="49" t="s">
        <v>13</v>
      </c>
      <c r="E62" s="49">
        <v>3.56</v>
      </c>
      <c r="F62" s="50">
        <v>7.12</v>
      </c>
      <c r="G62" s="20"/>
      <c r="H62" s="21"/>
      <c r="I62" s="22"/>
      <c r="J62" s="23"/>
      <c r="K62" s="20"/>
      <c r="L62" s="21"/>
      <c r="M62" s="20"/>
      <c r="N62" s="21"/>
      <c r="O62" s="20">
        <v>2</v>
      </c>
      <c r="P62" s="21">
        <v>294.68</v>
      </c>
      <c r="Q62" s="68"/>
      <c r="R62" s="69"/>
      <c r="S62" s="68"/>
      <c r="T62" s="78"/>
      <c r="U62" s="22"/>
      <c r="V62" s="23"/>
      <c r="W62" s="20"/>
      <c r="X62" s="21"/>
      <c r="Y62" s="18">
        <f t="shared" si="0"/>
        <v>294.68</v>
      </c>
      <c r="Z62" s="19"/>
    </row>
    <row r="63" spans="1:26" ht="19.5" customHeight="1" thickBot="1">
      <c r="A63" s="47">
        <v>57</v>
      </c>
      <c r="B63" s="48" t="s">
        <v>71</v>
      </c>
      <c r="C63" s="51">
        <v>4</v>
      </c>
      <c r="D63" s="49" t="s">
        <v>13</v>
      </c>
      <c r="E63" s="49">
        <v>9.5500000000000007</v>
      </c>
      <c r="F63" s="50">
        <v>38.200000000000003</v>
      </c>
      <c r="G63" s="20"/>
      <c r="H63" s="21"/>
      <c r="I63" s="22"/>
      <c r="J63" s="23"/>
      <c r="K63" s="20"/>
      <c r="L63" s="21"/>
      <c r="M63" s="20"/>
      <c r="N63" s="21"/>
      <c r="O63" s="20">
        <v>4</v>
      </c>
      <c r="P63" s="21">
        <v>1581.04</v>
      </c>
      <c r="Q63" s="68"/>
      <c r="R63" s="69"/>
      <c r="S63" s="68"/>
      <c r="T63" s="78"/>
      <c r="U63" s="22"/>
      <c r="V63" s="23"/>
      <c r="W63" s="20"/>
      <c r="X63" s="21"/>
      <c r="Y63" s="18">
        <f t="shared" si="0"/>
        <v>1581.04</v>
      </c>
      <c r="Z63" s="19"/>
    </row>
    <row r="64" spans="1:26" ht="19.5" customHeight="1" thickBot="1">
      <c r="A64" s="47">
        <v>58</v>
      </c>
      <c r="B64" s="48" t="s">
        <v>72</v>
      </c>
      <c r="C64" s="51">
        <v>4</v>
      </c>
      <c r="D64" s="49" t="s">
        <v>13</v>
      </c>
      <c r="E64" s="49">
        <v>3.08</v>
      </c>
      <c r="F64" s="50">
        <v>12.32</v>
      </c>
      <c r="G64" s="20"/>
      <c r="H64" s="21"/>
      <c r="I64" s="22"/>
      <c r="J64" s="23"/>
      <c r="K64" s="20"/>
      <c r="L64" s="21"/>
      <c r="M64" s="20"/>
      <c r="N64" s="21"/>
      <c r="O64" s="20">
        <v>4</v>
      </c>
      <c r="P64" s="21">
        <v>509.92</v>
      </c>
      <c r="Q64" s="68"/>
      <c r="R64" s="69"/>
      <c r="S64" s="68"/>
      <c r="T64" s="78"/>
      <c r="U64" s="22"/>
      <c r="V64" s="23"/>
      <c r="W64" s="20"/>
      <c r="X64" s="21"/>
      <c r="Y64" s="18">
        <f t="shared" si="0"/>
        <v>509.92</v>
      </c>
      <c r="Z64" s="19"/>
    </row>
    <row r="65" spans="1:26" ht="19.5" customHeight="1" thickBot="1">
      <c r="A65" s="47">
        <v>59</v>
      </c>
      <c r="B65" s="48" t="s">
        <v>73</v>
      </c>
      <c r="C65" s="51">
        <v>4</v>
      </c>
      <c r="D65" s="49" t="s">
        <v>13</v>
      </c>
      <c r="E65" s="49">
        <v>3.08</v>
      </c>
      <c r="F65" s="50">
        <v>12.33</v>
      </c>
      <c r="G65" s="20"/>
      <c r="H65" s="21"/>
      <c r="I65" s="22"/>
      <c r="J65" s="23"/>
      <c r="K65" s="20"/>
      <c r="L65" s="21"/>
      <c r="M65" s="20"/>
      <c r="N65" s="21"/>
      <c r="O65" s="20">
        <v>4</v>
      </c>
      <c r="P65" s="21">
        <v>510.32</v>
      </c>
      <c r="Q65" s="68"/>
      <c r="R65" s="69"/>
      <c r="S65" s="68"/>
      <c r="T65" s="78"/>
      <c r="U65" s="22"/>
      <c r="V65" s="23"/>
      <c r="W65" s="20"/>
      <c r="X65" s="21"/>
      <c r="Y65" s="18">
        <f t="shared" si="0"/>
        <v>510.32</v>
      </c>
      <c r="Z65" s="19"/>
    </row>
    <row r="66" spans="1:26" ht="19.5" customHeight="1" thickBot="1">
      <c r="A66" s="47">
        <v>60</v>
      </c>
      <c r="B66" s="48" t="s">
        <v>74</v>
      </c>
      <c r="C66" s="51">
        <v>3</v>
      </c>
      <c r="D66" s="49" t="s">
        <v>13</v>
      </c>
      <c r="E66" s="49">
        <v>51.25</v>
      </c>
      <c r="F66" s="50">
        <v>153.75</v>
      </c>
      <c r="G66" s="20"/>
      <c r="H66" s="21"/>
      <c r="I66" s="22"/>
      <c r="J66" s="23"/>
      <c r="K66" s="20"/>
      <c r="L66" s="21"/>
      <c r="M66" s="20"/>
      <c r="N66" s="21"/>
      <c r="O66" s="20">
        <v>3</v>
      </c>
      <c r="P66" s="21">
        <v>6363.39</v>
      </c>
      <c r="Q66" s="68"/>
      <c r="R66" s="69"/>
      <c r="S66" s="68"/>
      <c r="T66" s="78"/>
      <c r="U66" s="22"/>
      <c r="V66" s="23"/>
      <c r="W66" s="20"/>
      <c r="X66" s="21"/>
      <c r="Y66" s="18">
        <f t="shared" si="0"/>
        <v>6363.39</v>
      </c>
      <c r="Z66" s="19"/>
    </row>
    <row r="67" spans="1:26" ht="19.5" customHeight="1" thickBot="1">
      <c r="A67" s="47">
        <v>61</v>
      </c>
      <c r="B67" s="48" t="s">
        <v>175</v>
      </c>
      <c r="C67" s="51">
        <v>4</v>
      </c>
      <c r="D67" s="49" t="s">
        <v>13</v>
      </c>
      <c r="E67" s="49">
        <v>15.76</v>
      </c>
      <c r="F67" s="50">
        <v>63.04</v>
      </c>
      <c r="G67" s="20"/>
      <c r="H67" s="21"/>
      <c r="I67" s="22"/>
      <c r="J67" s="23"/>
      <c r="K67" s="20"/>
      <c r="L67" s="21"/>
      <c r="M67" s="20"/>
      <c r="N67" s="21"/>
      <c r="O67" s="20">
        <v>4</v>
      </c>
      <c r="P67" s="21">
        <v>2609.08</v>
      </c>
      <c r="Q67" s="68"/>
      <c r="R67" s="69"/>
      <c r="S67" s="68"/>
      <c r="T67" s="78"/>
      <c r="U67" s="22"/>
      <c r="V67" s="23"/>
      <c r="W67" s="20"/>
      <c r="X67" s="21"/>
      <c r="Y67" s="18">
        <f t="shared" si="0"/>
        <v>2609.08</v>
      </c>
      <c r="Z67" s="19"/>
    </row>
    <row r="68" spans="1:26" ht="19.5" customHeight="1" thickBot="1">
      <c r="A68" s="47">
        <v>62</v>
      </c>
      <c r="B68" s="48" t="s">
        <v>176</v>
      </c>
      <c r="C68" s="51">
        <v>2</v>
      </c>
      <c r="D68" s="49" t="s">
        <v>13</v>
      </c>
      <c r="E68" s="49">
        <v>22.32</v>
      </c>
      <c r="F68" s="50">
        <v>44.64</v>
      </c>
      <c r="G68" s="20"/>
      <c r="H68" s="21"/>
      <c r="I68" s="22"/>
      <c r="J68" s="23"/>
      <c r="K68" s="20"/>
      <c r="L68" s="21"/>
      <c r="M68" s="20"/>
      <c r="N68" s="21"/>
      <c r="O68" s="20">
        <v>2</v>
      </c>
      <c r="P68" s="21">
        <v>1847.56</v>
      </c>
      <c r="Q68" s="68"/>
      <c r="R68" s="69"/>
      <c r="S68" s="68"/>
      <c r="T68" s="78"/>
      <c r="U68" s="22"/>
      <c r="V68" s="23"/>
      <c r="W68" s="20"/>
      <c r="X68" s="21"/>
      <c r="Y68" s="18">
        <f t="shared" si="0"/>
        <v>1847.56</v>
      </c>
      <c r="Z68" s="19"/>
    </row>
    <row r="69" spans="1:26" ht="19.5" customHeight="1" thickBot="1">
      <c r="A69" s="47">
        <v>63</v>
      </c>
      <c r="B69" s="48" t="s">
        <v>75</v>
      </c>
      <c r="C69" s="51">
        <v>2</v>
      </c>
      <c r="D69" s="49" t="s">
        <v>13</v>
      </c>
      <c r="E69" s="49">
        <v>3.08</v>
      </c>
      <c r="F69" s="50">
        <v>6.16</v>
      </c>
      <c r="G69" s="20"/>
      <c r="H69" s="21"/>
      <c r="I69" s="22"/>
      <c r="J69" s="23"/>
      <c r="K69" s="20"/>
      <c r="L69" s="21"/>
      <c r="M69" s="20"/>
      <c r="N69" s="21"/>
      <c r="O69" s="20">
        <v>2</v>
      </c>
      <c r="P69" s="21">
        <v>254.96</v>
      </c>
      <c r="Q69" s="68"/>
      <c r="R69" s="69"/>
      <c r="S69" s="68"/>
      <c r="T69" s="78"/>
      <c r="U69" s="22"/>
      <c r="V69" s="23"/>
      <c r="W69" s="20"/>
      <c r="X69" s="21"/>
      <c r="Y69" s="18">
        <f t="shared" si="0"/>
        <v>254.96</v>
      </c>
      <c r="Z69" s="19"/>
    </row>
    <row r="70" spans="1:26" ht="19.5" customHeight="1" thickBot="1">
      <c r="A70" s="47">
        <v>64</v>
      </c>
      <c r="B70" s="48" t="s">
        <v>76</v>
      </c>
      <c r="C70" s="51">
        <v>4</v>
      </c>
      <c r="D70" s="49" t="s">
        <v>13</v>
      </c>
      <c r="E70" s="49">
        <v>20.75</v>
      </c>
      <c r="F70" s="50">
        <v>82.99</v>
      </c>
      <c r="G70" s="20"/>
      <c r="H70" s="21"/>
      <c r="I70" s="22"/>
      <c r="J70" s="23"/>
      <c r="K70" s="20"/>
      <c r="L70" s="21"/>
      <c r="M70" s="20"/>
      <c r="N70" s="21"/>
      <c r="O70" s="20">
        <v>4</v>
      </c>
      <c r="P70" s="21">
        <v>3434.8</v>
      </c>
      <c r="Q70" s="68"/>
      <c r="R70" s="69"/>
      <c r="S70" s="68"/>
      <c r="T70" s="78"/>
      <c r="U70" s="22"/>
      <c r="V70" s="23"/>
      <c r="W70" s="20"/>
      <c r="X70" s="21"/>
      <c r="Y70" s="18">
        <f t="shared" ref="Y70:Y133" si="1">H70+J70+L70+N70+P70+R70+T70+V70+X70</f>
        <v>3434.8</v>
      </c>
      <c r="Z70" s="19"/>
    </row>
    <row r="71" spans="1:26" ht="19.5" customHeight="1" thickBot="1">
      <c r="A71" s="47">
        <v>65</v>
      </c>
      <c r="B71" s="48" t="s">
        <v>77</v>
      </c>
      <c r="C71" s="51">
        <v>2</v>
      </c>
      <c r="D71" s="49" t="s">
        <v>13</v>
      </c>
      <c r="E71" s="49">
        <v>22.68</v>
      </c>
      <c r="F71" s="50">
        <v>45.36</v>
      </c>
      <c r="G71" s="20"/>
      <c r="H71" s="21"/>
      <c r="I71" s="22"/>
      <c r="J71" s="23"/>
      <c r="K71" s="20"/>
      <c r="L71" s="21"/>
      <c r="M71" s="20"/>
      <c r="N71" s="21"/>
      <c r="O71" s="20">
        <v>2</v>
      </c>
      <c r="P71" s="21">
        <v>1877.36</v>
      </c>
      <c r="Q71" s="68"/>
      <c r="R71" s="69"/>
      <c r="S71" s="68"/>
      <c r="T71" s="78"/>
      <c r="U71" s="22"/>
      <c r="V71" s="23"/>
      <c r="W71" s="20"/>
      <c r="X71" s="21"/>
      <c r="Y71" s="18">
        <f t="shared" si="1"/>
        <v>1877.36</v>
      </c>
      <c r="Z71" s="19"/>
    </row>
    <row r="72" spans="1:26" ht="19.5" customHeight="1" thickBot="1">
      <c r="A72" s="47">
        <v>66</v>
      </c>
      <c r="B72" s="48" t="s">
        <v>70</v>
      </c>
      <c r="C72" s="51">
        <v>4</v>
      </c>
      <c r="D72" s="49" t="s">
        <v>13</v>
      </c>
      <c r="E72" s="49">
        <v>3.66</v>
      </c>
      <c r="F72" s="50">
        <v>14.63</v>
      </c>
      <c r="G72" s="20"/>
      <c r="H72" s="21"/>
      <c r="I72" s="22"/>
      <c r="J72" s="23"/>
      <c r="K72" s="20"/>
      <c r="L72" s="21"/>
      <c r="M72" s="20"/>
      <c r="N72" s="21"/>
      <c r="O72" s="20">
        <v>4</v>
      </c>
      <c r="P72" s="21">
        <v>605.52</v>
      </c>
      <c r="Q72" s="68"/>
      <c r="R72" s="69"/>
      <c r="S72" s="68"/>
      <c r="T72" s="78"/>
      <c r="U72" s="22"/>
      <c r="V72" s="23"/>
      <c r="W72" s="20"/>
      <c r="X72" s="21"/>
      <c r="Y72" s="18">
        <f t="shared" si="1"/>
        <v>605.52</v>
      </c>
      <c r="Z72" s="19"/>
    </row>
    <row r="73" spans="1:26" ht="19.5" customHeight="1" thickBot="1">
      <c r="A73" s="47">
        <v>67</v>
      </c>
      <c r="B73" s="48" t="s">
        <v>67</v>
      </c>
      <c r="C73" s="51">
        <v>3</v>
      </c>
      <c r="D73" s="49" t="s">
        <v>13</v>
      </c>
      <c r="E73" s="49">
        <v>51.65</v>
      </c>
      <c r="F73" s="50">
        <v>154.94999999999999</v>
      </c>
      <c r="G73" s="20"/>
      <c r="H73" s="21"/>
      <c r="I73" s="22"/>
      <c r="J73" s="23"/>
      <c r="K73" s="20"/>
      <c r="L73" s="21"/>
      <c r="M73" s="20"/>
      <c r="N73" s="21"/>
      <c r="O73" s="20">
        <v>3</v>
      </c>
      <c r="P73" s="21">
        <v>6413.07</v>
      </c>
      <c r="Q73" s="68"/>
      <c r="R73" s="69"/>
      <c r="S73" s="68"/>
      <c r="T73" s="78"/>
      <c r="U73" s="22"/>
      <c r="V73" s="23"/>
      <c r="W73" s="20"/>
      <c r="X73" s="21"/>
      <c r="Y73" s="18">
        <f t="shared" si="1"/>
        <v>6413.07</v>
      </c>
      <c r="Z73" s="19"/>
    </row>
    <row r="74" spans="1:26" ht="19.5" customHeight="1" thickBot="1">
      <c r="A74" s="47">
        <v>68</v>
      </c>
      <c r="B74" s="48" t="s">
        <v>177</v>
      </c>
      <c r="C74" s="51">
        <v>2</v>
      </c>
      <c r="D74" s="49" t="s">
        <v>13</v>
      </c>
      <c r="E74" s="49">
        <v>29.98</v>
      </c>
      <c r="F74" s="50">
        <v>59.97</v>
      </c>
      <c r="G74" s="20"/>
      <c r="H74" s="21"/>
      <c r="I74" s="22"/>
      <c r="J74" s="23"/>
      <c r="K74" s="20"/>
      <c r="L74" s="21"/>
      <c r="M74" s="20"/>
      <c r="N74" s="21"/>
      <c r="O74" s="20">
        <v>2</v>
      </c>
      <c r="P74" s="21">
        <v>2482.04</v>
      </c>
      <c r="Q74" s="68"/>
      <c r="R74" s="69"/>
      <c r="S74" s="68"/>
      <c r="T74" s="78"/>
      <c r="U74" s="22"/>
      <c r="V74" s="23"/>
      <c r="W74" s="20"/>
      <c r="X74" s="21"/>
      <c r="Y74" s="18">
        <f t="shared" si="1"/>
        <v>2482.04</v>
      </c>
      <c r="Z74" s="19"/>
    </row>
    <row r="75" spans="1:26" ht="19.5" customHeight="1" thickBot="1">
      <c r="A75" s="47">
        <v>69</v>
      </c>
      <c r="B75" s="48" t="s">
        <v>178</v>
      </c>
      <c r="C75" s="51">
        <v>2</v>
      </c>
      <c r="D75" s="49" t="s">
        <v>13</v>
      </c>
      <c r="E75" s="49">
        <v>15.76</v>
      </c>
      <c r="F75" s="50">
        <v>31.52</v>
      </c>
      <c r="G75" s="20"/>
      <c r="H75" s="21"/>
      <c r="I75" s="22"/>
      <c r="J75" s="23"/>
      <c r="K75" s="20"/>
      <c r="L75" s="21"/>
      <c r="M75" s="20"/>
      <c r="N75" s="21"/>
      <c r="O75" s="20">
        <v>2</v>
      </c>
      <c r="P75" s="21">
        <v>1304.56</v>
      </c>
      <c r="Q75" s="68"/>
      <c r="R75" s="69"/>
      <c r="S75" s="68"/>
      <c r="T75" s="78"/>
      <c r="U75" s="22"/>
      <c r="V75" s="23"/>
      <c r="W75" s="20"/>
      <c r="X75" s="21"/>
      <c r="Y75" s="18">
        <f t="shared" si="1"/>
        <v>1304.56</v>
      </c>
      <c r="Z75" s="19"/>
    </row>
    <row r="76" spans="1:26" ht="19.5" customHeight="1" thickBot="1">
      <c r="A76" s="47">
        <v>70</v>
      </c>
      <c r="B76" s="48" t="s">
        <v>78</v>
      </c>
      <c r="C76" s="51">
        <v>1</v>
      </c>
      <c r="D76" s="49" t="s">
        <v>13</v>
      </c>
      <c r="E76" s="49">
        <v>30.71</v>
      </c>
      <c r="F76" s="50">
        <v>30.71</v>
      </c>
      <c r="G76" s="20"/>
      <c r="H76" s="21"/>
      <c r="I76" s="22"/>
      <c r="J76" s="23"/>
      <c r="K76" s="20"/>
      <c r="L76" s="21"/>
      <c r="M76" s="20"/>
      <c r="N76" s="21"/>
      <c r="O76" s="20">
        <v>1</v>
      </c>
      <c r="P76" s="21">
        <v>1271.02</v>
      </c>
      <c r="Q76" s="68"/>
      <c r="R76" s="69"/>
      <c r="S76" s="68"/>
      <c r="T76" s="78"/>
      <c r="U76" s="22"/>
      <c r="V76" s="23"/>
      <c r="W76" s="20"/>
      <c r="X76" s="21"/>
      <c r="Y76" s="18">
        <f t="shared" si="1"/>
        <v>1271.02</v>
      </c>
      <c r="Z76" s="19"/>
    </row>
    <row r="77" spans="1:26" ht="19.5" customHeight="1" thickBot="1">
      <c r="A77" s="47">
        <v>71</v>
      </c>
      <c r="B77" s="48" t="s">
        <v>79</v>
      </c>
      <c r="C77" s="51">
        <v>1</v>
      </c>
      <c r="D77" s="49" t="s">
        <v>13</v>
      </c>
      <c r="E77" s="49">
        <v>17.829999999999998</v>
      </c>
      <c r="F77" s="50">
        <v>17.829999999999998</v>
      </c>
      <c r="G77" s="20"/>
      <c r="H77" s="21"/>
      <c r="I77" s="22"/>
      <c r="J77" s="23"/>
      <c r="K77" s="20"/>
      <c r="L77" s="21"/>
      <c r="M77" s="20"/>
      <c r="N77" s="21"/>
      <c r="O77" s="20">
        <v>1</v>
      </c>
      <c r="P77" s="21">
        <v>737.95</v>
      </c>
      <c r="Q77" s="68"/>
      <c r="R77" s="69"/>
      <c r="S77" s="68"/>
      <c r="T77" s="78"/>
      <c r="U77" s="22"/>
      <c r="V77" s="23"/>
      <c r="W77" s="20"/>
      <c r="X77" s="21"/>
      <c r="Y77" s="18">
        <f t="shared" si="1"/>
        <v>737.95</v>
      </c>
      <c r="Z77" s="19"/>
    </row>
    <row r="78" spans="1:26" ht="19.5" customHeight="1" thickBot="1">
      <c r="A78" s="47">
        <v>72</v>
      </c>
      <c r="B78" s="48" t="s">
        <v>80</v>
      </c>
      <c r="C78" s="51">
        <v>1</v>
      </c>
      <c r="D78" s="49" t="s">
        <v>13</v>
      </c>
      <c r="E78" s="49">
        <v>18.54</v>
      </c>
      <c r="F78" s="50">
        <v>18.54</v>
      </c>
      <c r="G78" s="20"/>
      <c r="H78" s="21"/>
      <c r="I78" s="22"/>
      <c r="J78" s="23"/>
      <c r="K78" s="20"/>
      <c r="L78" s="21"/>
      <c r="M78" s="20"/>
      <c r="N78" s="21"/>
      <c r="O78" s="20">
        <v>1</v>
      </c>
      <c r="P78" s="21">
        <v>767.33</v>
      </c>
      <c r="Q78" s="68"/>
      <c r="R78" s="69"/>
      <c r="S78" s="68"/>
      <c r="T78" s="78"/>
      <c r="U78" s="22"/>
      <c r="V78" s="23"/>
      <c r="W78" s="20"/>
      <c r="X78" s="21"/>
      <c r="Y78" s="18">
        <f t="shared" si="1"/>
        <v>767.33</v>
      </c>
      <c r="Z78" s="19"/>
    </row>
    <row r="79" spans="1:26" ht="19.5" customHeight="1" thickBot="1">
      <c r="A79" s="47">
        <v>73</v>
      </c>
      <c r="B79" s="48" t="s">
        <v>81</v>
      </c>
      <c r="C79" s="51">
        <v>1</v>
      </c>
      <c r="D79" s="49" t="s">
        <v>13</v>
      </c>
      <c r="E79" s="49">
        <v>18.93</v>
      </c>
      <c r="F79" s="50">
        <v>18.93</v>
      </c>
      <c r="G79" s="20"/>
      <c r="H79" s="21"/>
      <c r="I79" s="22"/>
      <c r="J79" s="23"/>
      <c r="K79" s="20"/>
      <c r="L79" s="21"/>
      <c r="M79" s="20"/>
      <c r="N79" s="21"/>
      <c r="O79" s="20">
        <v>1</v>
      </c>
      <c r="P79" s="21">
        <v>783.47</v>
      </c>
      <c r="Q79" s="68"/>
      <c r="R79" s="69"/>
      <c r="S79" s="68"/>
      <c r="T79" s="78"/>
      <c r="U79" s="22"/>
      <c r="V79" s="23"/>
      <c r="W79" s="20"/>
      <c r="X79" s="21"/>
      <c r="Y79" s="18">
        <f t="shared" si="1"/>
        <v>783.47</v>
      </c>
      <c r="Z79" s="19"/>
    </row>
    <row r="80" spans="1:26" ht="19.5" customHeight="1" thickBot="1">
      <c r="A80" s="47">
        <v>74</v>
      </c>
      <c r="B80" s="48" t="s">
        <v>82</v>
      </c>
      <c r="C80" s="51">
        <v>2</v>
      </c>
      <c r="D80" s="49" t="s">
        <v>13</v>
      </c>
      <c r="E80" s="49">
        <v>22.5</v>
      </c>
      <c r="F80" s="50">
        <v>44.99</v>
      </c>
      <c r="G80" s="20"/>
      <c r="H80" s="21"/>
      <c r="I80" s="22"/>
      <c r="J80" s="23"/>
      <c r="K80" s="20"/>
      <c r="L80" s="21"/>
      <c r="M80" s="20"/>
      <c r="N80" s="21"/>
      <c r="O80" s="20">
        <v>2</v>
      </c>
      <c r="P80" s="21">
        <v>1862.04</v>
      </c>
      <c r="Q80" s="68"/>
      <c r="R80" s="69"/>
      <c r="S80" s="68"/>
      <c r="T80" s="78"/>
      <c r="U80" s="22"/>
      <c r="V80" s="23"/>
      <c r="W80" s="20"/>
      <c r="X80" s="21"/>
      <c r="Y80" s="18">
        <f t="shared" si="1"/>
        <v>1862.04</v>
      </c>
      <c r="Z80" s="19"/>
    </row>
    <row r="81" spans="1:26" ht="19.5" customHeight="1" thickBot="1">
      <c r="A81" s="47">
        <v>75</v>
      </c>
      <c r="B81" s="48" t="s">
        <v>83</v>
      </c>
      <c r="C81" s="51">
        <v>1</v>
      </c>
      <c r="D81" s="49" t="s">
        <v>13</v>
      </c>
      <c r="E81" s="49">
        <v>69.650000000000006</v>
      </c>
      <c r="F81" s="50">
        <v>69.650000000000006</v>
      </c>
      <c r="G81" s="20"/>
      <c r="H81" s="21"/>
      <c r="I81" s="22"/>
      <c r="J81" s="23"/>
      <c r="K81" s="20"/>
      <c r="L81" s="21"/>
      <c r="M81" s="20"/>
      <c r="N81" s="21"/>
      <c r="O81" s="20">
        <v>1</v>
      </c>
      <c r="P81" s="21">
        <v>2882.67</v>
      </c>
      <c r="Q81" s="68"/>
      <c r="R81" s="69"/>
      <c r="S81" s="68"/>
      <c r="T81" s="78"/>
      <c r="U81" s="22"/>
      <c r="V81" s="23"/>
      <c r="W81" s="20"/>
      <c r="X81" s="21"/>
      <c r="Y81" s="18">
        <f t="shared" si="1"/>
        <v>2882.67</v>
      </c>
      <c r="Z81" s="19"/>
    </row>
    <row r="82" spans="1:26" ht="19.5" customHeight="1" thickBot="1">
      <c r="A82" s="47">
        <v>76</v>
      </c>
      <c r="B82" s="48" t="s">
        <v>179</v>
      </c>
      <c r="C82" s="51">
        <v>3</v>
      </c>
      <c r="D82" s="49" t="s">
        <v>13</v>
      </c>
      <c r="E82" s="49">
        <v>11.52</v>
      </c>
      <c r="F82" s="50">
        <v>34.56</v>
      </c>
      <c r="G82" s="20"/>
      <c r="H82" s="21"/>
      <c r="I82" s="22"/>
      <c r="J82" s="23"/>
      <c r="K82" s="20"/>
      <c r="L82" s="21"/>
      <c r="M82" s="20"/>
      <c r="N82" s="21"/>
      <c r="O82" s="20">
        <v>3</v>
      </c>
      <c r="P82" s="21">
        <v>1430.37</v>
      </c>
      <c r="Q82" s="68"/>
      <c r="R82" s="69"/>
      <c r="S82" s="68"/>
      <c r="T82" s="78"/>
      <c r="U82" s="22"/>
      <c r="V82" s="23"/>
      <c r="W82" s="20"/>
      <c r="X82" s="21"/>
      <c r="Y82" s="18">
        <f t="shared" si="1"/>
        <v>1430.37</v>
      </c>
      <c r="Z82" s="19"/>
    </row>
    <row r="83" spans="1:26" ht="19.5" customHeight="1" thickBot="1">
      <c r="A83" s="47">
        <v>77</v>
      </c>
      <c r="B83" s="48" t="s">
        <v>180</v>
      </c>
      <c r="C83" s="51">
        <v>2</v>
      </c>
      <c r="D83" s="49" t="s">
        <v>13</v>
      </c>
      <c r="E83" s="49">
        <v>15.76</v>
      </c>
      <c r="F83" s="50">
        <v>31.52</v>
      </c>
      <c r="G83" s="20"/>
      <c r="H83" s="21"/>
      <c r="I83" s="22"/>
      <c r="J83" s="23"/>
      <c r="K83" s="20"/>
      <c r="L83" s="21"/>
      <c r="M83" s="20"/>
      <c r="N83" s="21"/>
      <c r="O83" s="20">
        <v>2</v>
      </c>
      <c r="P83" s="21">
        <v>1304.56</v>
      </c>
      <c r="Q83" s="68"/>
      <c r="R83" s="69"/>
      <c r="S83" s="68"/>
      <c r="T83" s="78"/>
      <c r="U83" s="22"/>
      <c r="V83" s="23"/>
      <c r="W83" s="20"/>
      <c r="X83" s="21"/>
      <c r="Y83" s="18">
        <f t="shared" si="1"/>
        <v>1304.56</v>
      </c>
      <c r="Z83" s="19"/>
    </row>
    <row r="84" spans="1:26" ht="19.5" customHeight="1" thickBot="1">
      <c r="A84" s="47">
        <v>78</v>
      </c>
      <c r="B84" s="48" t="s">
        <v>84</v>
      </c>
      <c r="C84" s="51">
        <v>1</v>
      </c>
      <c r="D84" s="49" t="s">
        <v>13</v>
      </c>
      <c r="E84" s="49">
        <v>15.94</v>
      </c>
      <c r="F84" s="50">
        <v>15.94</v>
      </c>
      <c r="G84" s="20"/>
      <c r="H84" s="21"/>
      <c r="I84" s="22"/>
      <c r="J84" s="23"/>
      <c r="K84" s="20"/>
      <c r="L84" s="21"/>
      <c r="M84" s="20"/>
      <c r="N84" s="21"/>
      <c r="O84" s="20">
        <v>1</v>
      </c>
      <c r="P84" s="21">
        <v>659.72</v>
      </c>
      <c r="Q84" s="68"/>
      <c r="R84" s="69"/>
      <c r="S84" s="68"/>
      <c r="T84" s="78"/>
      <c r="U84" s="22"/>
      <c r="V84" s="23"/>
      <c r="W84" s="20"/>
      <c r="X84" s="21"/>
      <c r="Y84" s="18">
        <f t="shared" si="1"/>
        <v>659.72</v>
      </c>
      <c r="Z84" s="19"/>
    </row>
    <row r="85" spans="1:26" ht="19.5" customHeight="1" thickBot="1">
      <c r="A85" s="47">
        <v>79</v>
      </c>
      <c r="B85" s="48" t="s">
        <v>85</v>
      </c>
      <c r="C85" s="51">
        <v>2</v>
      </c>
      <c r="D85" s="49" t="s">
        <v>13</v>
      </c>
      <c r="E85" s="49">
        <v>22.95</v>
      </c>
      <c r="F85" s="50">
        <v>45.9</v>
      </c>
      <c r="G85" s="20"/>
      <c r="H85" s="21"/>
      <c r="I85" s="22"/>
      <c r="J85" s="23"/>
      <c r="K85" s="20"/>
      <c r="L85" s="21"/>
      <c r="M85" s="20"/>
      <c r="N85" s="21"/>
      <c r="O85" s="20">
        <v>2</v>
      </c>
      <c r="P85" s="21">
        <v>1899.7</v>
      </c>
      <c r="Q85" s="68"/>
      <c r="R85" s="69"/>
      <c r="S85" s="68"/>
      <c r="T85" s="78"/>
      <c r="U85" s="22"/>
      <c r="V85" s="23"/>
      <c r="W85" s="20"/>
      <c r="X85" s="21"/>
      <c r="Y85" s="18">
        <f t="shared" si="1"/>
        <v>1899.7</v>
      </c>
      <c r="Z85" s="19"/>
    </row>
    <row r="86" spans="1:26" ht="19.5" customHeight="1" thickBot="1">
      <c r="A86" s="47">
        <v>80</v>
      </c>
      <c r="B86" s="48" t="s">
        <v>86</v>
      </c>
      <c r="C86" s="51">
        <v>2</v>
      </c>
      <c r="D86" s="49" t="s">
        <v>13</v>
      </c>
      <c r="E86" s="49">
        <v>17.3</v>
      </c>
      <c r="F86" s="50">
        <v>34.6</v>
      </c>
      <c r="G86" s="20"/>
      <c r="H86" s="21"/>
      <c r="I86" s="22"/>
      <c r="J86" s="23"/>
      <c r="K86" s="20"/>
      <c r="L86" s="21"/>
      <c r="M86" s="20"/>
      <c r="N86" s="21"/>
      <c r="O86" s="20">
        <v>2</v>
      </c>
      <c r="P86" s="21">
        <v>1432.02</v>
      </c>
      <c r="Q86" s="68"/>
      <c r="R86" s="69"/>
      <c r="S86" s="68"/>
      <c r="T86" s="78"/>
      <c r="U86" s="22"/>
      <c r="V86" s="23"/>
      <c r="W86" s="20"/>
      <c r="X86" s="21"/>
      <c r="Y86" s="18">
        <f t="shared" si="1"/>
        <v>1432.02</v>
      </c>
      <c r="Z86" s="19"/>
    </row>
    <row r="87" spans="1:26" ht="19.5" customHeight="1" thickBot="1">
      <c r="A87" s="47">
        <v>81</v>
      </c>
      <c r="B87" s="48" t="s">
        <v>87</v>
      </c>
      <c r="C87" s="51">
        <v>2</v>
      </c>
      <c r="D87" s="49" t="s">
        <v>13</v>
      </c>
      <c r="E87" s="49">
        <v>20.100000000000001</v>
      </c>
      <c r="F87" s="50">
        <v>40.200000000000003</v>
      </c>
      <c r="G87" s="20"/>
      <c r="H87" s="21"/>
      <c r="I87" s="22"/>
      <c r="J87" s="23"/>
      <c r="K87" s="20"/>
      <c r="L87" s="21"/>
      <c r="M87" s="20"/>
      <c r="N87" s="21"/>
      <c r="O87" s="20">
        <v>2</v>
      </c>
      <c r="P87" s="21">
        <v>1663.8</v>
      </c>
      <c r="Q87" s="68"/>
      <c r="R87" s="69"/>
      <c r="S87" s="68"/>
      <c r="T87" s="78"/>
      <c r="U87" s="22"/>
      <c r="V87" s="23"/>
      <c r="W87" s="20"/>
      <c r="X87" s="21"/>
      <c r="Y87" s="18">
        <f t="shared" si="1"/>
        <v>1663.8</v>
      </c>
      <c r="Z87" s="19"/>
    </row>
    <row r="88" spans="1:26" ht="19.5" customHeight="1" thickBot="1">
      <c r="A88" s="47">
        <v>82</v>
      </c>
      <c r="B88" s="48" t="s">
        <v>88</v>
      </c>
      <c r="C88" s="51">
        <v>1</v>
      </c>
      <c r="D88" s="49" t="s">
        <v>13</v>
      </c>
      <c r="E88" s="49">
        <v>24.53</v>
      </c>
      <c r="F88" s="50">
        <v>24.53</v>
      </c>
      <c r="G88" s="20"/>
      <c r="H88" s="21"/>
      <c r="I88" s="22"/>
      <c r="J88" s="23"/>
      <c r="K88" s="20"/>
      <c r="L88" s="21"/>
      <c r="M88" s="20"/>
      <c r="N88" s="21"/>
      <c r="O88" s="20">
        <v>1</v>
      </c>
      <c r="P88" s="21">
        <v>1015.25</v>
      </c>
      <c r="Q88" s="68"/>
      <c r="R88" s="69"/>
      <c r="S88" s="68"/>
      <c r="T88" s="78"/>
      <c r="U88" s="22"/>
      <c r="V88" s="23"/>
      <c r="W88" s="20"/>
      <c r="X88" s="21"/>
      <c r="Y88" s="18">
        <f t="shared" si="1"/>
        <v>1015.25</v>
      </c>
      <c r="Z88" s="19"/>
    </row>
    <row r="89" spans="1:26" ht="19.5" customHeight="1" thickBot="1">
      <c r="A89" s="47">
        <v>83</v>
      </c>
      <c r="B89" s="48" t="s">
        <v>89</v>
      </c>
      <c r="C89" s="51">
        <v>1</v>
      </c>
      <c r="D89" s="49" t="s">
        <v>13</v>
      </c>
      <c r="E89" s="49">
        <v>44.4</v>
      </c>
      <c r="F89" s="50">
        <v>44.4</v>
      </c>
      <c r="G89" s="20"/>
      <c r="H89" s="21"/>
      <c r="I89" s="22"/>
      <c r="J89" s="23"/>
      <c r="K89" s="20"/>
      <c r="L89" s="21"/>
      <c r="M89" s="20"/>
      <c r="N89" s="21"/>
      <c r="O89" s="20">
        <v>1</v>
      </c>
      <c r="P89" s="21">
        <v>1837.62</v>
      </c>
      <c r="Q89" s="68"/>
      <c r="R89" s="69"/>
      <c r="S89" s="68"/>
      <c r="T89" s="78"/>
      <c r="U89" s="22"/>
      <c r="V89" s="23"/>
      <c r="W89" s="20"/>
      <c r="X89" s="21"/>
      <c r="Y89" s="18">
        <f t="shared" si="1"/>
        <v>1837.62</v>
      </c>
      <c r="Z89" s="19"/>
    </row>
    <row r="90" spans="1:26" ht="19.5" customHeight="1" thickBot="1">
      <c r="A90" s="47">
        <v>84</v>
      </c>
      <c r="B90" s="48" t="s">
        <v>90</v>
      </c>
      <c r="C90" s="51">
        <v>2</v>
      </c>
      <c r="D90" s="49" t="s">
        <v>13</v>
      </c>
      <c r="E90" s="49">
        <v>17.98</v>
      </c>
      <c r="F90" s="50">
        <v>35.96</v>
      </c>
      <c r="G90" s="20"/>
      <c r="H90" s="21"/>
      <c r="I90" s="22"/>
      <c r="J90" s="23"/>
      <c r="K90" s="20"/>
      <c r="L90" s="21"/>
      <c r="M90" s="20"/>
      <c r="N90" s="21"/>
      <c r="O90" s="20">
        <v>2</v>
      </c>
      <c r="P90" s="21">
        <v>1488.32</v>
      </c>
      <c r="Q90" s="68"/>
      <c r="R90" s="69"/>
      <c r="S90" s="68"/>
      <c r="T90" s="78"/>
      <c r="U90" s="22"/>
      <c r="V90" s="23"/>
      <c r="W90" s="20"/>
      <c r="X90" s="21"/>
      <c r="Y90" s="18">
        <f t="shared" si="1"/>
        <v>1488.32</v>
      </c>
      <c r="Z90" s="19"/>
    </row>
    <row r="91" spans="1:26" ht="19.5" customHeight="1" thickBot="1">
      <c r="A91" s="47">
        <v>85</v>
      </c>
      <c r="B91" s="48" t="s">
        <v>74</v>
      </c>
      <c r="C91" s="51">
        <v>4</v>
      </c>
      <c r="D91" s="49" t="s">
        <v>13</v>
      </c>
      <c r="E91" s="49">
        <v>51.25</v>
      </c>
      <c r="F91" s="50">
        <v>205</v>
      </c>
      <c r="G91" s="20"/>
      <c r="H91" s="21"/>
      <c r="I91" s="22"/>
      <c r="J91" s="23"/>
      <c r="K91" s="20"/>
      <c r="L91" s="21"/>
      <c r="M91" s="20"/>
      <c r="N91" s="21"/>
      <c r="O91" s="20">
        <v>4</v>
      </c>
      <c r="P91" s="21">
        <v>8484.52</v>
      </c>
      <c r="Q91" s="68"/>
      <c r="R91" s="69"/>
      <c r="S91" s="68"/>
      <c r="T91" s="78"/>
      <c r="U91" s="22"/>
      <c r="V91" s="23"/>
      <c r="W91" s="20"/>
      <c r="X91" s="21"/>
      <c r="Y91" s="18">
        <f t="shared" si="1"/>
        <v>8484.52</v>
      </c>
      <c r="Z91" s="19"/>
    </row>
    <row r="92" spans="1:26" ht="19.5" customHeight="1" thickBot="1">
      <c r="A92" s="47">
        <v>86</v>
      </c>
      <c r="B92" s="48" t="s">
        <v>74</v>
      </c>
      <c r="C92" s="51">
        <v>3</v>
      </c>
      <c r="D92" s="49" t="s">
        <v>13</v>
      </c>
      <c r="E92" s="49">
        <v>51.25</v>
      </c>
      <c r="F92" s="50">
        <v>153.75</v>
      </c>
      <c r="G92" s="20"/>
      <c r="H92" s="21"/>
      <c r="I92" s="22"/>
      <c r="J92" s="23"/>
      <c r="K92" s="20"/>
      <c r="L92" s="21"/>
      <c r="M92" s="20"/>
      <c r="N92" s="21"/>
      <c r="O92" s="20">
        <v>3</v>
      </c>
      <c r="P92" s="21">
        <v>6363.39</v>
      </c>
      <c r="Q92" s="68"/>
      <c r="R92" s="69"/>
      <c r="S92" s="68"/>
      <c r="T92" s="78"/>
      <c r="U92" s="22"/>
      <c r="V92" s="23"/>
      <c r="W92" s="20"/>
      <c r="X92" s="21"/>
      <c r="Y92" s="18">
        <f t="shared" si="1"/>
        <v>6363.39</v>
      </c>
      <c r="Z92" s="19"/>
    </row>
    <row r="93" spans="1:26" ht="22.5" customHeight="1" thickBot="1">
      <c r="A93" s="47">
        <v>87</v>
      </c>
      <c r="B93" s="48" t="s">
        <v>181</v>
      </c>
      <c r="C93" s="51">
        <v>4</v>
      </c>
      <c r="D93" s="49" t="s">
        <v>13</v>
      </c>
      <c r="E93" s="49">
        <v>15.76</v>
      </c>
      <c r="F93" s="50">
        <v>63.04</v>
      </c>
      <c r="G93" s="20"/>
      <c r="H93" s="21"/>
      <c r="I93" s="22"/>
      <c r="J93" s="23"/>
      <c r="K93" s="20"/>
      <c r="L93" s="21"/>
      <c r="M93" s="20"/>
      <c r="N93" s="21"/>
      <c r="O93" s="20">
        <v>4</v>
      </c>
      <c r="P93" s="21">
        <v>2609.08</v>
      </c>
      <c r="Q93" s="68"/>
      <c r="R93" s="69"/>
      <c r="S93" s="68"/>
      <c r="T93" s="78"/>
      <c r="U93" s="22"/>
      <c r="V93" s="23"/>
      <c r="W93" s="20"/>
      <c r="X93" s="21"/>
      <c r="Y93" s="18">
        <f t="shared" si="1"/>
        <v>2609.08</v>
      </c>
      <c r="Z93" s="19"/>
    </row>
    <row r="94" spans="1:26" ht="22.5" customHeight="1" thickBot="1">
      <c r="A94" s="47">
        <v>88</v>
      </c>
      <c r="B94" s="48" t="s">
        <v>182</v>
      </c>
      <c r="C94" s="51">
        <v>2</v>
      </c>
      <c r="D94" s="49" t="s">
        <v>13</v>
      </c>
      <c r="E94" s="49">
        <v>29.98</v>
      </c>
      <c r="F94" s="50">
        <v>59.96</v>
      </c>
      <c r="G94" s="20"/>
      <c r="H94" s="21"/>
      <c r="I94" s="22"/>
      <c r="J94" s="23"/>
      <c r="K94" s="20"/>
      <c r="L94" s="21"/>
      <c r="M94" s="20"/>
      <c r="N94" s="21"/>
      <c r="O94" s="20">
        <v>2</v>
      </c>
      <c r="P94" s="21">
        <v>2481.62</v>
      </c>
      <c r="Q94" s="68"/>
      <c r="R94" s="69"/>
      <c r="S94" s="68"/>
      <c r="T94" s="78"/>
      <c r="U94" s="22"/>
      <c r="V94" s="23"/>
      <c r="W94" s="20"/>
      <c r="X94" s="21"/>
      <c r="Y94" s="18">
        <f t="shared" si="1"/>
        <v>2481.62</v>
      </c>
      <c r="Z94" s="19"/>
    </row>
    <row r="95" spans="1:26" ht="22.5" customHeight="1" thickBot="1">
      <c r="A95" s="47">
        <v>89</v>
      </c>
      <c r="B95" s="48" t="s">
        <v>91</v>
      </c>
      <c r="C95" s="51">
        <v>4</v>
      </c>
      <c r="D95" s="49" t="s">
        <v>13</v>
      </c>
      <c r="E95" s="49">
        <v>19.579999999999998</v>
      </c>
      <c r="F95" s="50">
        <v>78.319999999999993</v>
      </c>
      <c r="G95" s="20"/>
      <c r="H95" s="21"/>
      <c r="I95" s="22"/>
      <c r="J95" s="23"/>
      <c r="K95" s="20"/>
      <c r="L95" s="21"/>
      <c r="M95" s="20"/>
      <c r="N95" s="21"/>
      <c r="O95" s="20">
        <v>4</v>
      </c>
      <c r="P95" s="21">
        <v>3241.52</v>
      </c>
      <c r="Q95" s="68"/>
      <c r="R95" s="69"/>
      <c r="S95" s="68"/>
      <c r="T95" s="78"/>
      <c r="U95" s="22"/>
      <c r="V95" s="23"/>
      <c r="W95" s="20"/>
      <c r="X95" s="21"/>
      <c r="Y95" s="18">
        <f t="shared" si="1"/>
        <v>3241.52</v>
      </c>
      <c r="Z95" s="19"/>
    </row>
    <row r="96" spans="1:26" ht="18.75" customHeight="1" thickBot="1">
      <c r="A96" s="47">
        <v>90</v>
      </c>
      <c r="B96" s="48" t="s">
        <v>92</v>
      </c>
      <c r="C96" s="51">
        <v>2</v>
      </c>
      <c r="D96" s="49" t="s">
        <v>13</v>
      </c>
      <c r="E96" s="49">
        <v>21.58</v>
      </c>
      <c r="F96" s="50">
        <v>43.16</v>
      </c>
      <c r="G96" s="20"/>
      <c r="H96" s="21"/>
      <c r="I96" s="22"/>
      <c r="J96" s="23"/>
      <c r="K96" s="20"/>
      <c r="L96" s="21"/>
      <c r="M96" s="20"/>
      <c r="N96" s="21"/>
      <c r="O96" s="20">
        <v>2</v>
      </c>
      <c r="P96" s="21">
        <v>1786.3</v>
      </c>
      <c r="Q96" s="68"/>
      <c r="R96" s="69"/>
      <c r="S96" s="68"/>
      <c r="T96" s="78"/>
      <c r="U96" s="22"/>
      <c r="V96" s="23"/>
      <c r="W96" s="20"/>
      <c r="X96" s="21"/>
      <c r="Y96" s="18">
        <f t="shared" si="1"/>
        <v>1786.3</v>
      </c>
      <c r="Z96" s="19"/>
    </row>
    <row r="97" spans="1:26" ht="18.75" customHeight="1" thickBot="1">
      <c r="A97" s="47">
        <v>91</v>
      </c>
      <c r="B97" s="48" t="s">
        <v>93</v>
      </c>
      <c r="C97" s="51">
        <v>2</v>
      </c>
      <c r="D97" s="49" t="s">
        <v>13</v>
      </c>
      <c r="E97" s="49">
        <v>3.32</v>
      </c>
      <c r="F97" s="50">
        <v>6.64</v>
      </c>
      <c r="G97" s="20"/>
      <c r="H97" s="21"/>
      <c r="I97" s="22"/>
      <c r="J97" s="23"/>
      <c r="K97" s="20"/>
      <c r="L97" s="21"/>
      <c r="M97" s="20"/>
      <c r="N97" s="21"/>
      <c r="O97" s="20">
        <v>2</v>
      </c>
      <c r="P97" s="21">
        <v>274.82</v>
      </c>
      <c r="Q97" s="68"/>
      <c r="R97" s="69"/>
      <c r="S97" s="68"/>
      <c r="T97" s="78"/>
      <c r="U97" s="22"/>
      <c r="V97" s="23"/>
      <c r="W97" s="20"/>
      <c r="X97" s="21"/>
      <c r="Y97" s="18">
        <f t="shared" si="1"/>
        <v>274.82</v>
      </c>
      <c r="Z97" s="19"/>
    </row>
    <row r="98" spans="1:26" ht="18.75" customHeight="1" thickBot="1">
      <c r="A98" s="47">
        <v>92</v>
      </c>
      <c r="B98" s="48" t="s">
        <v>70</v>
      </c>
      <c r="C98" s="51">
        <v>2</v>
      </c>
      <c r="D98" s="49" t="s">
        <v>13</v>
      </c>
      <c r="E98" s="49">
        <v>3.5</v>
      </c>
      <c r="F98" s="50">
        <v>7</v>
      </c>
      <c r="G98" s="20"/>
      <c r="H98" s="21"/>
      <c r="I98" s="22"/>
      <c r="J98" s="23"/>
      <c r="K98" s="20"/>
      <c r="L98" s="21"/>
      <c r="M98" s="20"/>
      <c r="N98" s="21"/>
      <c r="O98" s="20">
        <v>2</v>
      </c>
      <c r="P98" s="21">
        <v>289.72000000000003</v>
      </c>
      <c r="Q98" s="68"/>
      <c r="R98" s="69"/>
      <c r="S98" s="68"/>
      <c r="T98" s="78"/>
      <c r="U98" s="22"/>
      <c r="V98" s="23"/>
      <c r="W98" s="20"/>
      <c r="X98" s="21"/>
      <c r="Y98" s="18">
        <f t="shared" si="1"/>
        <v>289.72000000000003</v>
      </c>
      <c r="Z98" s="19"/>
    </row>
    <row r="99" spans="1:26" ht="18.75" customHeight="1" thickBot="1">
      <c r="A99" s="47">
        <v>93</v>
      </c>
      <c r="B99" s="48" t="s">
        <v>94</v>
      </c>
      <c r="C99" s="51">
        <v>2</v>
      </c>
      <c r="D99" s="49" t="s">
        <v>13</v>
      </c>
      <c r="E99" s="49">
        <v>18.8</v>
      </c>
      <c r="F99" s="50">
        <v>37.6</v>
      </c>
      <c r="G99" s="20"/>
      <c r="H99" s="21"/>
      <c r="I99" s="22"/>
      <c r="J99" s="23"/>
      <c r="K99" s="20"/>
      <c r="L99" s="21"/>
      <c r="M99" s="20"/>
      <c r="N99" s="21"/>
      <c r="O99" s="20">
        <v>2</v>
      </c>
      <c r="P99" s="21">
        <v>1556.2</v>
      </c>
      <c r="Q99" s="68"/>
      <c r="R99" s="69"/>
      <c r="S99" s="68"/>
      <c r="T99" s="78"/>
      <c r="U99" s="22"/>
      <c r="V99" s="23"/>
      <c r="W99" s="20"/>
      <c r="X99" s="21"/>
      <c r="Y99" s="18">
        <f t="shared" si="1"/>
        <v>1556.2</v>
      </c>
      <c r="Z99" s="19"/>
    </row>
    <row r="100" spans="1:26" ht="18" customHeight="1" thickBot="1">
      <c r="A100" s="47">
        <v>94</v>
      </c>
      <c r="B100" s="48" t="s">
        <v>95</v>
      </c>
      <c r="C100" s="51">
        <v>2</v>
      </c>
      <c r="D100" s="49" t="s">
        <v>13</v>
      </c>
      <c r="E100" s="49">
        <v>18.8</v>
      </c>
      <c r="F100" s="50">
        <v>37.6</v>
      </c>
      <c r="G100" s="20"/>
      <c r="H100" s="21"/>
      <c r="I100" s="22"/>
      <c r="J100" s="23"/>
      <c r="K100" s="20"/>
      <c r="L100" s="21"/>
      <c r="M100" s="20"/>
      <c r="N100" s="21"/>
      <c r="O100" s="20">
        <v>2</v>
      </c>
      <c r="P100" s="21">
        <v>1556.2</v>
      </c>
      <c r="Q100" s="68"/>
      <c r="R100" s="69"/>
      <c r="S100" s="68"/>
      <c r="T100" s="78"/>
      <c r="U100" s="22"/>
      <c r="V100" s="23"/>
      <c r="W100" s="20"/>
      <c r="X100" s="21"/>
      <c r="Y100" s="18">
        <f t="shared" si="1"/>
        <v>1556.2</v>
      </c>
      <c r="Z100" s="19"/>
    </row>
    <row r="101" spans="1:26" ht="21.75" customHeight="1" thickBot="1">
      <c r="A101" s="47">
        <v>95</v>
      </c>
      <c r="B101" s="48" t="s">
        <v>96</v>
      </c>
      <c r="C101" s="51">
        <v>2</v>
      </c>
      <c r="D101" s="49" t="s">
        <v>13</v>
      </c>
      <c r="E101" s="49">
        <v>18.8</v>
      </c>
      <c r="F101" s="50">
        <v>37.6</v>
      </c>
      <c r="G101" s="20"/>
      <c r="H101" s="21"/>
      <c r="I101" s="22"/>
      <c r="J101" s="23"/>
      <c r="K101" s="20"/>
      <c r="L101" s="21"/>
      <c r="M101" s="20"/>
      <c r="N101" s="21"/>
      <c r="O101" s="20">
        <v>2</v>
      </c>
      <c r="P101" s="21">
        <v>1556.2</v>
      </c>
      <c r="Q101" s="68"/>
      <c r="R101" s="69"/>
      <c r="S101" s="68"/>
      <c r="T101" s="78"/>
      <c r="U101" s="22"/>
      <c r="V101" s="23"/>
      <c r="W101" s="20"/>
      <c r="X101" s="21"/>
      <c r="Y101" s="18">
        <f t="shared" si="1"/>
        <v>1556.2</v>
      </c>
      <c r="Z101" s="19"/>
    </row>
    <row r="102" spans="1:26" ht="21.75" customHeight="1" thickBot="1">
      <c r="A102" s="47">
        <v>96</v>
      </c>
      <c r="B102" s="48" t="s">
        <v>97</v>
      </c>
      <c r="C102" s="51">
        <v>2</v>
      </c>
      <c r="D102" s="49" t="s">
        <v>13</v>
      </c>
      <c r="E102" s="49">
        <v>13.4</v>
      </c>
      <c r="F102" s="50">
        <v>26.8</v>
      </c>
      <c r="G102" s="20"/>
      <c r="H102" s="21"/>
      <c r="I102" s="22"/>
      <c r="J102" s="23"/>
      <c r="K102" s="20"/>
      <c r="L102" s="21"/>
      <c r="M102" s="20"/>
      <c r="N102" s="21"/>
      <c r="O102" s="20">
        <v>2</v>
      </c>
      <c r="P102" s="21">
        <v>1109.2</v>
      </c>
      <c r="Q102" s="68"/>
      <c r="R102" s="69"/>
      <c r="S102" s="68"/>
      <c r="T102" s="78"/>
      <c r="U102" s="22"/>
      <c r="V102" s="23"/>
      <c r="W102" s="20"/>
      <c r="X102" s="21"/>
      <c r="Y102" s="18">
        <f t="shared" si="1"/>
        <v>1109.2</v>
      </c>
      <c r="Z102" s="19"/>
    </row>
    <row r="103" spans="1:26" ht="21.75" customHeight="1" thickBot="1">
      <c r="A103" s="47">
        <v>97</v>
      </c>
      <c r="B103" s="48" t="s">
        <v>98</v>
      </c>
      <c r="C103" s="51">
        <v>1</v>
      </c>
      <c r="D103" s="49" t="s">
        <v>13</v>
      </c>
      <c r="E103" s="49">
        <v>15.44</v>
      </c>
      <c r="F103" s="50">
        <v>15.44</v>
      </c>
      <c r="G103" s="20"/>
      <c r="H103" s="21"/>
      <c r="I103" s="22"/>
      <c r="J103" s="23"/>
      <c r="K103" s="20"/>
      <c r="L103" s="21"/>
      <c r="M103" s="20"/>
      <c r="N103" s="21"/>
      <c r="O103" s="20">
        <v>1</v>
      </c>
      <c r="P103" s="21">
        <v>639.03</v>
      </c>
      <c r="Q103" s="68"/>
      <c r="R103" s="69"/>
      <c r="S103" s="68"/>
      <c r="T103" s="78"/>
      <c r="U103" s="22"/>
      <c r="V103" s="23"/>
      <c r="W103" s="20"/>
      <c r="X103" s="21"/>
      <c r="Y103" s="18">
        <f t="shared" si="1"/>
        <v>639.03</v>
      </c>
      <c r="Z103" s="19"/>
    </row>
    <row r="104" spans="1:26" ht="21.75" customHeight="1" thickBot="1">
      <c r="A104" s="47">
        <v>98</v>
      </c>
      <c r="B104" s="48" t="s">
        <v>74</v>
      </c>
      <c r="C104" s="51">
        <v>4</v>
      </c>
      <c r="D104" s="49" t="s">
        <v>13</v>
      </c>
      <c r="E104" s="49">
        <v>51.25</v>
      </c>
      <c r="F104" s="50">
        <v>205</v>
      </c>
      <c r="G104" s="20"/>
      <c r="H104" s="21"/>
      <c r="I104" s="22"/>
      <c r="J104" s="23"/>
      <c r="K104" s="20"/>
      <c r="L104" s="21"/>
      <c r="M104" s="20"/>
      <c r="N104" s="21"/>
      <c r="O104" s="20">
        <v>4</v>
      </c>
      <c r="P104" s="21">
        <v>8484.52</v>
      </c>
      <c r="Q104" s="68"/>
      <c r="R104" s="69"/>
      <c r="S104" s="68"/>
      <c r="T104" s="78"/>
      <c r="U104" s="22"/>
      <c r="V104" s="23"/>
      <c r="W104" s="20"/>
      <c r="X104" s="21"/>
      <c r="Y104" s="18">
        <f t="shared" si="1"/>
        <v>8484.52</v>
      </c>
      <c r="Z104" s="19"/>
    </row>
    <row r="105" spans="1:26" ht="22.5" customHeight="1" thickBot="1">
      <c r="A105" s="47">
        <v>99</v>
      </c>
      <c r="B105" s="48" t="s">
        <v>183</v>
      </c>
      <c r="C105" s="51">
        <v>6</v>
      </c>
      <c r="D105" s="49" t="s">
        <v>13</v>
      </c>
      <c r="E105" s="49">
        <v>19.75</v>
      </c>
      <c r="F105" s="50">
        <v>118.5</v>
      </c>
      <c r="G105" s="20"/>
      <c r="H105" s="21"/>
      <c r="I105" s="22"/>
      <c r="J105" s="23"/>
      <c r="K105" s="20"/>
      <c r="L105" s="21"/>
      <c r="M105" s="20"/>
      <c r="N105" s="21"/>
      <c r="O105" s="20">
        <v>6</v>
      </c>
      <c r="P105" s="21">
        <v>4904.46</v>
      </c>
      <c r="Q105" s="68"/>
      <c r="R105" s="69"/>
      <c r="S105" s="68"/>
      <c r="T105" s="78"/>
      <c r="U105" s="22"/>
      <c r="V105" s="23"/>
      <c r="W105" s="20"/>
      <c r="X105" s="21"/>
      <c r="Y105" s="18">
        <f t="shared" si="1"/>
        <v>4904.46</v>
      </c>
      <c r="Z105" s="19"/>
    </row>
    <row r="106" spans="1:26" ht="25.5" customHeight="1" thickBot="1">
      <c r="A106" s="47">
        <v>100</v>
      </c>
      <c r="B106" s="48" t="s">
        <v>184</v>
      </c>
      <c r="C106" s="51">
        <v>2</v>
      </c>
      <c r="D106" s="49" t="s">
        <v>13</v>
      </c>
      <c r="E106" s="49">
        <v>29.98</v>
      </c>
      <c r="F106" s="50">
        <v>59.96</v>
      </c>
      <c r="G106" s="20"/>
      <c r="H106" s="21"/>
      <c r="I106" s="22"/>
      <c r="J106" s="23"/>
      <c r="K106" s="20"/>
      <c r="L106" s="21"/>
      <c r="M106" s="20"/>
      <c r="N106" s="21"/>
      <c r="O106" s="20">
        <v>2</v>
      </c>
      <c r="P106" s="21">
        <v>2481.62</v>
      </c>
      <c r="Q106" s="68"/>
      <c r="R106" s="69"/>
      <c r="S106" s="68"/>
      <c r="T106" s="78"/>
      <c r="U106" s="22"/>
      <c r="V106" s="23"/>
      <c r="W106" s="20"/>
      <c r="X106" s="21"/>
      <c r="Y106" s="18">
        <f t="shared" si="1"/>
        <v>2481.62</v>
      </c>
      <c r="Z106" s="19"/>
    </row>
    <row r="107" spans="1:26" ht="19.5" customHeight="1" thickBot="1">
      <c r="A107" s="47">
        <v>101</v>
      </c>
      <c r="B107" s="48" t="s">
        <v>99</v>
      </c>
      <c r="C107" s="51">
        <v>2</v>
      </c>
      <c r="D107" s="49" t="s">
        <v>13</v>
      </c>
      <c r="E107" s="49">
        <v>21.8</v>
      </c>
      <c r="F107" s="50">
        <v>4360</v>
      </c>
      <c r="G107" s="20"/>
      <c r="H107" s="21"/>
      <c r="I107" s="22"/>
      <c r="J107" s="23"/>
      <c r="K107" s="20"/>
      <c r="L107" s="21"/>
      <c r="M107" s="20"/>
      <c r="N107" s="21"/>
      <c r="O107" s="20">
        <v>2</v>
      </c>
      <c r="P107" s="21">
        <v>1804.52</v>
      </c>
      <c r="Q107" s="68"/>
      <c r="R107" s="69"/>
      <c r="S107" s="68"/>
      <c r="T107" s="78"/>
      <c r="U107" s="22"/>
      <c r="V107" s="23"/>
      <c r="W107" s="20"/>
      <c r="X107" s="21"/>
      <c r="Y107" s="18">
        <f t="shared" si="1"/>
        <v>1804.52</v>
      </c>
      <c r="Z107" s="19"/>
    </row>
    <row r="108" spans="1:26" ht="19.5" customHeight="1" thickBot="1">
      <c r="A108" s="47">
        <v>102</v>
      </c>
      <c r="B108" s="48" t="s">
        <v>100</v>
      </c>
      <c r="C108" s="51">
        <v>2</v>
      </c>
      <c r="D108" s="49" t="s">
        <v>13</v>
      </c>
      <c r="E108" s="49">
        <v>19.579999999999998</v>
      </c>
      <c r="F108" s="50">
        <v>39.159999999999997</v>
      </c>
      <c r="G108" s="20"/>
      <c r="H108" s="21"/>
      <c r="I108" s="22"/>
      <c r="J108" s="23"/>
      <c r="K108" s="20"/>
      <c r="L108" s="21"/>
      <c r="M108" s="20"/>
      <c r="N108" s="21"/>
      <c r="O108" s="20">
        <v>2</v>
      </c>
      <c r="P108" s="21">
        <v>1620.76</v>
      </c>
      <c r="Q108" s="68"/>
      <c r="R108" s="69"/>
      <c r="S108" s="68"/>
      <c r="T108" s="78"/>
      <c r="U108" s="22"/>
      <c r="V108" s="23"/>
      <c r="W108" s="20"/>
      <c r="X108" s="21"/>
      <c r="Y108" s="18">
        <f t="shared" si="1"/>
        <v>1620.76</v>
      </c>
      <c r="Z108" s="19"/>
    </row>
    <row r="109" spans="1:26" ht="19.5" customHeight="1" thickBot="1">
      <c r="A109" s="47">
        <v>103</v>
      </c>
      <c r="B109" s="48" t="s">
        <v>100</v>
      </c>
      <c r="C109" s="51">
        <v>4</v>
      </c>
      <c r="D109" s="49" t="s">
        <v>13</v>
      </c>
      <c r="E109" s="49">
        <v>20.100000000000001</v>
      </c>
      <c r="F109" s="50">
        <v>80.400000000000006</v>
      </c>
      <c r="G109" s="20"/>
      <c r="H109" s="21"/>
      <c r="I109" s="22"/>
      <c r="J109" s="23"/>
      <c r="K109" s="20"/>
      <c r="L109" s="21"/>
      <c r="M109" s="20"/>
      <c r="N109" s="21"/>
      <c r="O109" s="20">
        <v>4</v>
      </c>
      <c r="P109" s="21">
        <v>3327.6</v>
      </c>
      <c r="Q109" s="68"/>
      <c r="R109" s="69"/>
      <c r="S109" s="68"/>
      <c r="T109" s="78"/>
      <c r="U109" s="22"/>
      <c r="V109" s="23"/>
      <c r="W109" s="20"/>
      <c r="X109" s="21"/>
      <c r="Y109" s="18">
        <f t="shared" si="1"/>
        <v>3327.6</v>
      </c>
      <c r="Z109" s="19"/>
    </row>
    <row r="110" spans="1:26" ht="19.5" customHeight="1" thickBot="1">
      <c r="A110" s="47">
        <v>104</v>
      </c>
      <c r="B110" s="48" t="s">
        <v>101</v>
      </c>
      <c r="C110" s="51">
        <v>7</v>
      </c>
      <c r="D110" s="49" t="s">
        <v>13</v>
      </c>
      <c r="E110" s="49">
        <v>22.5</v>
      </c>
      <c r="F110" s="50">
        <v>157.5</v>
      </c>
      <c r="G110" s="20"/>
      <c r="H110" s="21"/>
      <c r="I110" s="22"/>
      <c r="J110" s="23"/>
      <c r="K110" s="20"/>
      <c r="L110" s="21"/>
      <c r="M110" s="20">
        <v>7</v>
      </c>
      <c r="N110" s="21">
        <v>6518.61</v>
      </c>
      <c r="O110" s="20"/>
      <c r="P110" s="21"/>
      <c r="Q110" s="68"/>
      <c r="R110" s="69"/>
      <c r="S110" s="68"/>
      <c r="T110" s="78"/>
      <c r="U110" s="22"/>
      <c r="V110" s="23"/>
      <c r="W110" s="20"/>
      <c r="X110" s="21"/>
      <c r="Y110" s="18">
        <f t="shared" si="1"/>
        <v>6518.61</v>
      </c>
      <c r="Z110" s="19"/>
    </row>
    <row r="111" spans="1:26" ht="19.5" customHeight="1" thickBot="1">
      <c r="A111" s="47">
        <v>105</v>
      </c>
      <c r="B111" s="48" t="s">
        <v>185</v>
      </c>
      <c r="C111" s="51">
        <v>3</v>
      </c>
      <c r="D111" s="49" t="s">
        <v>13</v>
      </c>
      <c r="E111" s="49">
        <v>26.03</v>
      </c>
      <c r="F111" s="50">
        <v>78.09</v>
      </c>
      <c r="G111" s="20"/>
      <c r="H111" s="21"/>
      <c r="I111" s="22"/>
      <c r="J111" s="23"/>
      <c r="K111" s="20"/>
      <c r="L111" s="21"/>
      <c r="M111" s="20">
        <v>3</v>
      </c>
      <c r="N111" s="21">
        <v>3231.99</v>
      </c>
      <c r="O111" s="20"/>
      <c r="P111" s="21"/>
      <c r="Q111" s="68"/>
      <c r="R111" s="69"/>
      <c r="S111" s="68"/>
      <c r="T111" s="78"/>
      <c r="U111" s="22"/>
      <c r="V111" s="23"/>
      <c r="W111" s="20"/>
      <c r="X111" s="21"/>
      <c r="Y111" s="18">
        <f t="shared" si="1"/>
        <v>3231.99</v>
      </c>
      <c r="Z111" s="19"/>
    </row>
    <row r="112" spans="1:26" ht="19.5" customHeight="1" thickBot="1">
      <c r="A112" s="47">
        <v>106</v>
      </c>
      <c r="B112" s="48" t="s">
        <v>102</v>
      </c>
      <c r="C112" s="51">
        <v>2</v>
      </c>
      <c r="D112" s="49" t="s">
        <v>13</v>
      </c>
      <c r="E112" s="49">
        <v>20.100000000000001</v>
      </c>
      <c r="F112" s="50">
        <v>40.200000000000003</v>
      </c>
      <c r="G112" s="20"/>
      <c r="H112" s="21"/>
      <c r="I112" s="22"/>
      <c r="J112" s="23"/>
      <c r="K112" s="20"/>
      <c r="L112" s="21"/>
      <c r="M112" s="20"/>
      <c r="N112" s="21"/>
      <c r="O112" s="20">
        <v>2</v>
      </c>
      <c r="P112" s="21">
        <v>1663.8</v>
      </c>
      <c r="Q112" s="68"/>
      <c r="R112" s="69"/>
      <c r="S112" s="68"/>
      <c r="T112" s="78"/>
      <c r="U112" s="22"/>
      <c r="V112" s="23"/>
      <c r="W112" s="20"/>
      <c r="X112" s="21"/>
      <c r="Y112" s="18">
        <f t="shared" si="1"/>
        <v>1663.8</v>
      </c>
      <c r="Z112" s="19"/>
    </row>
    <row r="113" spans="1:26" ht="19.5" customHeight="1" thickBot="1">
      <c r="A113" s="47">
        <v>107</v>
      </c>
      <c r="B113" s="48" t="s">
        <v>103</v>
      </c>
      <c r="C113" s="51">
        <v>2</v>
      </c>
      <c r="D113" s="49" t="s">
        <v>13</v>
      </c>
      <c r="E113" s="49">
        <v>5.78</v>
      </c>
      <c r="F113" s="50">
        <v>11.56</v>
      </c>
      <c r="G113" s="20"/>
      <c r="H113" s="21"/>
      <c r="I113" s="22"/>
      <c r="J113" s="23"/>
      <c r="K113" s="20"/>
      <c r="L113" s="21"/>
      <c r="M113" s="20"/>
      <c r="N113" s="21"/>
      <c r="O113" s="20">
        <v>2</v>
      </c>
      <c r="P113" s="21">
        <v>478.44</v>
      </c>
      <c r="Q113" s="68"/>
      <c r="R113" s="69"/>
      <c r="S113" s="68"/>
      <c r="T113" s="78"/>
      <c r="U113" s="22"/>
      <c r="V113" s="23"/>
      <c r="W113" s="20"/>
      <c r="X113" s="21"/>
      <c r="Y113" s="18">
        <f t="shared" si="1"/>
        <v>478.44</v>
      </c>
      <c r="Z113" s="19"/>
    </row>
    <row r="114" spans="1:26" ht="19.5" customHeight="1" thickBot="1">
      <c r="A114" s="47">
        <v>108</v>
      </c>
      <c r="B114" s="48" t="s">
        <v>104</v>
      </c>
      <c r="C114" s="51">
        <v>2</v>
      </c>
      <c r="D114" s="49" t="s">
        <v>13</v>
      </c>
      <c r="E114" s="49">
        <v>12.36</v>
      </c>
      <c r="F114" s="50">
        <v>24.72</v>
      </c>
      <c r="G114" s="20"/>
      <c r="H114" s="21"/>
      <c r="I114" s="22"/>
      <c r="J114" s="23"/>
      <c r="K114" s="20"/>
      <c r="L114" s="21"/>
      <c r="M114" s="20"/>
      <c r="N114" s="21"/>
      <c r="O114" s="20">
        <v>2</v>
      </c>
      <c r="P114" s="21">
        <v>1023.12</v>
      </c>
      <c r="Q114" s="68"/>
      <c r="R114" s="69"/>
      <c r="S114" s="68"/>
      <c r="T114" s="78"/>
      <c r="U114" s="22"/>
      <c r="V114" s="23"/>
      <c r="W114" s="20"/>
      <c r="X114" s="21"/>
      <c r="Y114" s="18">
        <f t="shared" si="1"/>
        <v>1023.12</v>
      </c>
      <c r="Z114" s="19"/>
    </row>
    <row r="115" spans="1:26" ht="19.5" customHeight="1" thickBot="1">
      <c r="A115" s="47">
        <v>109</v>
      </c>
      <c r="B115" s="48" t="s">
        <v>105</v>
      </c>
      <c r="C115" s="51">
        <v>1</v>
      </c>
      <c r="D115" s="49" t="s">
        <v>13</v>
      </c>
      <c r="E115" s="49">
        <v>23.8</v>
      </c>
      <c r="F115" s="50">
        <v>23.8</v>
      </c>
      <c r="G115" s="20"/>
      <c r="H115" s="21"/>
      <c r="I115" s="22"/>
      <c r="J115" s="23"/>
      <c r="K115" s="20"/>
      <c r="L115" s="21"/>
      <c r="M115" s="20"/>
      <c r="N115" s="21"/>
      <c r="O115" s="20">
        <v>1</v>
      </c>
      <c r="P115" s="21">
        <v>985.03</v>
      </c>
      <c r="Q115" s="68"/>
      <c r="R115" s="69"/>
      <c r="S115" s="68"/>
      <c r="T115" s="78"/>
      <c r="U115" s="22"/>
      <c r="V115" s="23"/>
      <c r="W115" s="20"/>
      <c r="X115" s="21"/>
      <c r="Y115" s="18">
        <f t="shared" si="1"/>
        <v>985.03</v>
      </c>
      <c r="Z115" s="19"/>
    </row>
    <row r="116" spans="1:26" ht="19.5" customHeight="1" thickBot="1">
      <c r="A116" s="47">
        <v>110</v>
      </c>
      <c r="B116" s="48" t="s">
        <v>106</v>
      </c>
      <c r="C116" s="51">
        <v>1</v>
      </c>
      <c r="D116" s="49" t="s">
        <v>13</v>
      </c>
      <c r="E116" s="49">
        <v>9.4499999999999993</v>
      </c>
      <c r="F116" s="50">
        <v>9.4499999999999993</v>
      </c>
      <c r="G116" s="20"/>
      <c r="H116" s="21"/>
      <c r="I116" s="22"/>
      <c r="J116" s="23"/>
      <c r="K116" s="20"/>
      <c r="L116" s="21"/>
      <c r="M116" s="20"/>
      <c r="N116" s="21"/>
      <c r="O116" s="20">
        <v>1</v>
      </c>
      <c r="P116" s="21">
        <v>391.12</v>
      </c>
      <c r="Q116" s="68"/>
      <c r="R116" s="69"/>
      <c r="S116" s="68"/>
      <c r="T116" s="78"/>
      <c r="U116" s="22"/>
      <c r="V116" s="23"/>
      <c r="W116" s="20"/>
      <c r="X116" s="21"/>
      <c r="Y116" s="18">
        <f t="shared" si="1"/>
        <v>391.12</v>
      </c>
      <c r="Z116" s="19"/>
    </row>
    <row r="117" spans="1:26" ht="19.5" customHeight="1" thickBot="1">
      <c r="A117" s="47">
        <v>111</v>
      </c>
      <c r="B117" s="48" t="s">
        <v>107</v>
      </c>
      <c r="C117" s="51">
        <v>2</v>
      </c>
      <c r="D117" s="49" t="s">
        <v>13</v>
      </c>
      <c r="E117" s="49">
        <v>13.55</v>
      </c>
      <c r="F117" s="50">
        <v>27.1</v>
      </c>
      <c r="G117" s="20"/>
      <c r="H117" s="21"/>
      <c r="I117" s="22"/>
      <c r="J117" s="23"/>
      <c r="K117" s="20"/>
      <c r="L117" s="21"/>
      <c r="M117" s="20"/>
      <c r="N117" s="21"/>
      <c r="O117" s="20">
        <v>2</v>
      </c>
      <c r="P117" s="21">
        <v>1121.6199999999999</v>
      </c>
      <c r="Q117" s="68"/>
      <c r="R117" s="69"/>
      <c r="S117" s="68"/>
      <c r="T117" s="78"/>
      <c r="U117" s="22"/>
      <c r="V117" s="23"/>
      <c r="W117" s="20"/>
      <c r="X117" s="21"/>
      <c r="Y117" s="18">
        <f t="shared" si="1"/>
        <v>1121.6199999999999</v>
      </c>
      <c r="Z117" s="19"/>
    </row>
    <row r="118" spans="1:26" ht="19.5" customHeight="1" thickBot="1">
      <c r="A118" s="47">
        <v>112</v>
      </c>
      <c r="B118" s="48" t="s">
        <v>108</v>
      </c>
      <c r="C118" s="51">
        <v>2</v>
      </c>
      <c r="D118" s="49" t="s">
        <v>13</v>
      </c>
      <c r="E118" s="49">
        <v>23.95</v>
      </c>
      <c r="F118" s="50">
        <v>47.9</v>
      </c>
      <c r="G118" s="20"/>
      <c r="H118" s="21"/>
      <c r="I118" s="22"/>
      <c r="J118" s="23"/>
      <c r="K118" s="20"/>
      <c r="L118" s="21"/>
      <c r="M118" s="20"/>
      <c r="N118" s="21"/>
      <c r="O118" s="20">
        <v>2</v>
      </c>
      <c r="P118" s="21">
        <v>1982.48</v>
      </c>
      <c r="Q118" s="68"/>
      <c r="R118" s="69"/>
      <c r="S118" s="68"/>
      <c r="T118" s="78"/>
      <c r="U118" s="22"/>
      <c r="V118" s="23"/>
      <c r="W118" s="20"/>
      <c r="X118" s="21"/>
      <c r="Y118" s="18">
        <f t="shared" si="1"/>
        <v>1982.48</v>
      </c>
      <c r="Z118" s="19"/>
    </row>
    <row r="119" spans="1:26" ht="19.5" customHeight="1" thickBot="1">
      <c r="A119" s="47">
        <v>113</v>
      </c>
      <c r="B119" s="48" t="s">
        <v>109</v>
      </c>
      <c r="C119" s="51">
        <v>5</v>
      </c>
      <c r="D119" s="49" t="s">
        <v>13</v>
      </c>
      <c r="E119" s="49">
        <v>22.14</v>
      </c>
      <c r="F119" s="50">
        <v>110.7</v>
      </c>
      <c r="G119" s="20"/>
      <c r="H119" s="21"/>
      <c r="I119" s="22"/>
      <c r="J119" s="23"/>
      <c r="K119" s="20"/>
      <c r="L119" s="21"/>
      <c r="M119" s="20"/>
      <c r="N119" s="21"/>
      <c r="O119" s="20">
        <v>5</v>
      </c>
      <c r="P119" s="21">
        <v>4581.7</v>
      </c>
      <c r="Q119" s="68"/>
      <c r="R119" s="69"/>
      <c r="S119" s="68"/>
      <c r="T119" s="78"/>
      <c r="U119" s="22"/>
      <c r="V119" s="23"/>
      <c r="W119" s="20"/>
      <c r="X119" s="21"/>
      <c r="Y119" s="18">
        <f t="shared" si="1"/>
        <v>4581.7</v>
      </c>
      <c r="Z119" s="19"/>
    </row>
    <row r="120" spans="1:26" ht="19.5" customHeight="1" thickBot="1">
      <c r="A120" s="47">
        <v>114</v>
      </c>
      <c r="B120" s="48" t="s">
        <v>110</v>
      </c>
      <c r="C120" s="51">
        <v>6</v>
      </c>
      <c r="D120" s="49" t="s">
        <v>13</v>
      </c>
      <c r="E120" s="49">
        <v>62.32</v>
      </c>
      <c r="F120" s="50">
        <v>373.92</v>
      </c>
      <c r="G120" s="20"/>
      <c r="H120" s="21"/>
      <c r="I120" s="22"/>
      <c r="J120" s="23"/>
      <c r="K120" s="20"/>
      <c r="L120" s="21"/>
      <c r="M120" s="20"/>
      <c r="N120" s="21"/>
      <c r="O120" s="20">
        <v>6</v>
      </c>
      <c r="P120" s="21">
        <v>15475.74</v>
      </c>
      <c r="Q120" s="68"/>
      <c r="R120" s="69"/>
      <c r="S120" s="68"/>
      <c r="T120" s="78"/>
      <c r="U120" s="22"/>
      <c r="V120" s="23"/>
      <c r="W120" s="20"/>
      <c r="X120" s="21"/>
      <c r="Y120" s="18">
        <f t="shared" si="1"/>
        <v>15475.74</v>
      </c>
      <c r="Z120" s="19"/>
    </row>
    <row r="121" spans="1:26" ht="19.5" customHeight="1" thickBot="1">
      <c r="A121" s="47">
        <v>115</v>
      </c>
      <c r="B121" s="48" t="s">
        <v>111</v>
      </c>
      <c r="C121" s="51">
        <v>2</v>
      </c>
      <c r="D121" s="49" t="s">
        <v>13</v>
      </c>
      <c r="E121" s="49">
        <v>68.36</v>
      </c>
      <c r="F121" s="50">
        <v>136.72</v>
      </c>
      <c r="G121" s="20"/>
      <c r="H121" s="21"/>
      <c r="I121" s="22"/>
      <c r="J121" s="23"/>
      <c r="K121" s="20"/>
      <c r="L121" s="21"/>
      <c r="M121" s="20"/>
      <c r="N121" s="21"/>
      <c r="O121" s="20">
        <v>2</v>
      </c>
      <c r="P121" s="21">
        <v>5658.56</v>
      </c>
      <c r="Q121" s="68"/>
      <c r="R121" s="69"/>
      <c r="S121" s="68"/>
      <c r="T121" s="78"/>
      <c r="U121" s="22"/>
      <c r="V121" s="23"/>
      <c r="W121" s="20"/>
      <c r="X121" s="21"/>
      <c r="Y121" s="18">
        <f t="shared" si="1"/>
        <v>5658.56</v>
      </c>
      <c r="Z121" s="19"/>
    </row>
    <row r="122" spans="1:26" ht="19.5" customHeight="1" thickBot="1">
      <c r="A122" s="47">
        <v>116</v>
      </c>
      <c r="B122" s="48" t="s">
        <v>112</v>
      </c>
      <c r="C122" s="51">
        <v>2</v>
      </c>
      <c r="D122" s="49" t="s">
        <v>13</v>
      </c>
      <c r="E122" s="49">
        <v>97.62</v>
      </c>
      <c r="F122" s="50">
        <v>195.24</v>
      </c>
      <c r="G122" s="20"/>
      <c r="H122" s="21"/>
      <c r="I122" s="22"/>
      <c r="J122" s="23"/>
      <c r="K122" s="20"/>
      <c r="L122" s="21"/>
      <c r="M122" s="20">
        <v>2</v>
      </c>
      <c r="N122" s="21">
        <v>8080.58</v>
      </c>
      <c r="O122" s="20"/>
      <c r="P122" s="21"/>
      <c r="Q122" s="68"/>
      <c r="R122" s="69"/>
      <c r="S122" s="68"/>
      <c r="T122" s="78"/>
      <c r="U122" s="22"/>
      <c r="V122" s="23"/>
      <c r="W122" s="20"/>
      <c r="X122" s="21"/>
      <c r="Y122" s="18">
        <f t="shared" si="1"/>
        <v>8080.58</v>
      </c>
      <c r="Z122" s="19"/>
    </row>
    <row r="123" spans="1:26" ht="19.5" customHeight="1" thickBot="1">
      <c r="A123" s="47">
        <v>117</v>
      </c>
      <c r="B123" s="48" t="s">
        <v>113</v>
      </c>
      <c r="C123" s="51">
        <v>20</v>
      </c>
      <c r="D123" s="49" t="s">
        <v>13</v>
      </c>
      <c r="E123" s="49">
        <v>5.38</v>
      </c>
      <c r="F123" s="50">
        <v>107.65</v>
      </c>
      <c r="G123" s="20"/>
      <c r="H123" s="21"/>
      <c r="I123" s="22"/>
      <c r="J123" s="23"/>
      <c r="K123" s="20"/>
      <c r="L123" s="21"/>
      <c r="M123" s="20"/>
      <c r="N123" s="21"/>
      <c r="O123" s="20">
        <v>20</v>
      </c>
      <c r="P123" s="21">
        <v>4455.3999999999996</v>
      </c>
      <c r="Q123" s="68"/>
      <c r="R123" s="69"/>
      <c r="S123" s="68"/>
      <c r="T123" s="78"/>
      <c r="U123" s="22"/>
      <c r="V123" s="23"/>
      <c r="W123" s="20"/>
      <c r="X123" s="21"/>
      <c r="Y123" s="18">
        <f t="shared" si="1"/>
        <v>4455.3999999999996</v>
      </c>
      <c r="Z123" s="19"/>
    </row>
    <row r="124" spans="1:26" ht="19.5" customHeight="1" thickBot="1">
      <c r="A124" s="47">
        <v>118</v>
      </c>
      <c r="B124" s="48" t="s">
        <v>114</v>
      </c>
      <c r="C124" s="51">
        <v>200</v>
      </c>
      <c r="D124" s="49" t="s">
        <v>13</v>
      </c>
      <c r="E124" s="49">
        <v>22.07</v>
      </c>
      <c r="F124" s="50">
        <v>4414</v>
      </c>
      <c r="G124" s="20"/>
      <c r="H124" s="21"/>
      <c r="I124" s="22"/>
      <c r="J124" s="23"/>
      <c r="K124" s="20"/>
      <c r="L124" s="21"/>
      <c r="M124" s="20"/>
      <c r="N124" s="21"/>
      <c r="O124" s="20">
        <v>200</v>
      </c>
      <c r="P124" s="21">
        <v>182686</v>
      </c>
      <c r="Q124" s="68"/>
      <c r="R124" s="69"/>
      <c r="S124" s="68"/>
      <c r="T124" s="78"/>
      <c r="U124" s="22"/>
      <c r="V124" s="23"/>
      <c r="W124" s="20"/>
      <c r="X124" s="21"/>
      <c r="Y124" s="18">
        <f t="shared" si="1"/>
        <v>182686</v>
      </c>
      <c r="Z124" s="19"/>
    </row>
    <row r="125" spans="1:26" ht="19.5" customHeight="1" thickBot="1">
      <c r="A125" s="47">
        <v>119</v>
      </c>
      <c r="B125" s="48" t="s">
        <v>115</v>
      </c>
      <c r="C125" s="51">
        <v>900</v>
      </c>
      <c r="D125" s="49" t="s">
        <v>13</v>
      </c>
      <c r="E125" s="49">
        <v>17.86</v>
      </c>
      <c r="F125" s="50">
        <v>16074</v>
      </c>
      <c r="G125" s="20"/>
      <c r="H125" s="21"/>
      <c r="I125" s="22"/>
      <c r="J125" s="23"/>
      <c r="K125" s="20"/>
      <c r="L125" s="21"/>
      <c r="M125" s="20"/>
      <c r="N125" s="21"/>
      <c r="O125" s="20">
        <v>900</v>
      </c>
      <c r="P125" s="21">
        <v>665271</v>
      </c>
      <c r="Q125" s="68"/>
      <c r="R125" s="69"/>
      <c r="S125" s="68"/>
      <c r="T125" s="78"/>
      <c r="U125" s="22"/>
      <c r="V125" s="23"/>
      <c r="W125" s="20"/>
      <c r="X125" s="21"/>
      <c r="Y125" s="18">
        <f t="shared" si="1"/>
        <v>665271</v>
      </c>
      <c r="Z125" s="19"/>
    </row>
    <row r="126" spans="1:26" ht="19.5" customHeight="1" thickBot="1">
      <c r="A126" s="47">
        <v>120</v>
      </c>
      <c r="B126" s="48" t="s">
        <v>116</v>
      </c>
      <c r="C126" s="51">
        <v>2</v>
      </c>
      <c r="D126" s="49" t="s">
        <v>13</v>
      </c>
      <c r="E126" s="49">
        <v>9.6300000000000008</v>
      </c>
      <c r="F126" s="50">
        <v>19.260000000000002</v>
      </c>
      <c r="G126" s="20"/>
      <c r="H126" s="21"/>
      <c r="I126" s="22"/>
      <c r="J126" s="23"/>
      <c r="K126" s="20"/>
      <c r="L126" s="21"/>
      <c r="M126" s="20"/>
      <c r="N126" s="21"/>
      <c r="O126" s="20">
        <v>2</v>
      </c>
      <c r="P126" s="21">
        <v>797.14</v>
      </c>
      <c r="Q126" s="68"/>
      <c r="R126" s="69"/>
      <c r="S126" s="68"/>
      <c r="T126" s="78"/>
      <c r="U126" s="22"/>
      <c r="V126" s="23"/>
      <c r="W126" s="20"/>
      <c r="X126" s="21"/>
      <c r="Y126" s="18">
        <f t="shared" si="1"/>
        <v>797.14</v>
      </c>
      <c r="Z126" s="19"/>
    </row>
    <row r="127" spans="1:26" ht="19.5" customHeight="1" thickBot="1">
      <c r="A127" s="47">
        <v>121</v>
      </c>
      <c r="B127" s="48" t="s">
        <v>117</v>
      </c>
      <c r="C127" s="51">
        <v>100</v>
      </c>
      <c r="D127" s="49" t="s">
        <v>13</v>
      </c>
      <c r="E127" s="49">
        <v>21.2</v>
      </c>
      <c r="F127" s="50">
        <v>2120</v>
      </c>
      <c r="G127" s="20"/>
      <c r="H127" s="21"/>
      <c r="I127" s="22"/>
      <c r="J127" s="23"/>
      <c r="K127" s="20"/>
      <c r="L127" s="21"/>
      <c r="M127" s="20"/>
      <c r="N127" s="21"/>
      <c r="O127" s="20">
        <v>100</v>
      </c>
      <c r="P127" s="21">
        <v>87742</v>
      </c>
      <c r="Q127" s="68"/>
      <c r="R127" s="69"/>
      <c r="S127" s="68"/>
      <c r="T127" s="78"/>
      <c r="U127" s="22"/>
      <c r="V127" s="23"/>
      <c r="W127" s="20"/>
      <c r="X127" s="21"/>
      <c r="Y127" s="18">
        <f t="shared" si="1"/>
        <v>87742</v>
      </c>
      <c r="Z127" s="19"/>
    </row>
    <row r="128" spans="1:26" ht="19.5" customHeight="1" thickBot="1">
      <c r="A128" s="47">
        <v>122</v>
      </c>
      <c r="B128" s="48" t="s">
        <v>118</v>
      </c>
      <c r="C128" s="51">
        <v>7500</v>
      </c>
      <c r="D128" s="49" t="s">
        <v>13</v>
      </c>
      <c r="E128" s="49">
        <v>8.26</v>
      </c>
      <c r="F128" s="50">
        <v>61950</v>
      </c>
      <c r="G128" s="20"/>
      <c r="H128" s="21"/>
      <c r="I128" s="22"/>
      <c r="J128" s="23"/>
      <c r="K128" s="20"/>
      <c r="L128" s="21"/>
      <c r="M128" s="20"/>
      <c r="N128" s="21"/>
      <c r="O128" s="20">
        <v>7500</v>
      </c>
      <c r="P128" s="21">
        <v>2563950</v>
      </c>
      <c r="Q128" s="68"/>
      <c r="R128" s="69"/>
      <c r="S128" s="68"/>
      <c r="T128" s="78"/>
      <c r="U128" s="22"/>
      <c r="V128" s="23"/>
      <c r="W128" s="20"/>
      <c r="X128" s="21"/>
      <c r="Y128" s="18">
        <f t="shared" si="1"/>
        <v>2563950</v>
      </c>
      <c r="Z128" s="19"/>
    </row>
    <row r="129" spans="1:26" ht="19.5" customHeight="1" thickBot="1">
      <c r="A129" s="47">
        <v>123</v>
      </c>
      <c r="B129" s="48" t="s">
        <v>119</v>
      </c>
      <c r="C129" s="51">
        <v>1000</v>
      </c>
      <c r="D129" s="49" t="s">
        <v>13</v>
      </c>
      <c r="E129" s="49">
        <v>10.07</v>
      </c>
      <c r="F129" s="50">
        <v>10070</v>
      </c>
      <c r="G129" s="20"/>
      <c r="H129" s="21"/>
      <c r="I129" s="22"/>
      <c r="J129" s="23"/>
      <c r="K129" s="20"/>
      <c r="L129" s="21"/>
      <c r="M129" s="20"/>
      <c r="N129" s="21"/>
      <c r="O129" s="20">
        <v>1000</v>
      </c>
      <c r="P129" s="21">
        <v>416780</v>
      </c>
      <c r="Q129" s="68"/>
      <c r="R129" s="69"/>
      <c r="S129" s="68"/>
      <c r="T129" s="78"/>
      <c r="U129" s="22"/>
      <c r="V129" s="23"/>
      <c r="W129" s="20"/>
      <c r="X129" s="21"/>
      <c r="Y129" s="18">
        <f t="shared" si="1"/>
        <v>416780</v>
      </c>
      <c r="Z129" s="19"/>
    </row>
    <row r="130" spans="1:26" ht="19.5" customHeight="1" thickBot="1">
      <c r="A130" s="47">
        <v>124</v>
      </c>
      <c r="B130" s="48" t="s">
        <v>120</v>
      </c>
      <c r="C130" s="51">
        <v>300</v>
      </c>
      <c r="D130" s="49" t="s">
        <v>13</v>
      </c>
      <c r="E130" s="49">
        <v>5.51</v>
      </c>
      <c r="F130" s="50">
        <v>1653</v>
      </c>
      <c r="G130" s="20"/>
      <c r="H130" s="21"/>
      <c r="I130" s="22"/>
      <c r="J130" s="23"/>
      <c r="K130" s="20"/>
      <c r="L130" s="21"/>
      <c r="M130" s="20"/>
      <c r="N130" s="21"/>
      <c r="O130" s="20">
        <v>300</v>
      </c>
      <c r="P130" s="21">
        <v>68415</v>
      </c>
      <c r="Q130" s="68"/>
      <c r="R130" s="69"/>
      <c r="S130" s="68"/>
      <c r="T130" s="78"/>
      <c r="U130" s="22"/>
      <c r="V130" s="23"/>
      <c r="W130" s="20"/>
      <c r="X130" s="21"/>
      <c r="Y130" s="18">
        <f t="shared" si="1"/>
        <v>68415</v>
      </c>
      <c r="Z130" s="19"/>
    </row>
    <row r="131" spans="1:26" ht="19.5" customHeight="1" thickBot="1">
      <c r="A131" s="47">
        <v>125</v>
      </c>
      <c r="B131" s="48" t="s">
        <v>121</v>
      </c>
      <c r="C131" s="51">
        <v>50</v>
      </c>
      <c r="D131" s="49" t="s">
        <v>13</v>
      </c>
      <c r="E131" s="49">
        <v>8.26</v>
      </c>
      <c r="F131" s="50">
        <v>413</v>
      </c>
      <c r="G131" s="20"/>
      <c r="H131" s="21"/>
      <c r="I131" s="22"/>
      <c r="J131" s="23"/>
      <c r="K131" s="20"/>
      <c r="L131" s="21"/>
      <c r="M131" s="20"/>
      <c r="N131" s="21"/>
      <c r="O131" s="20">
        <v>50</v>
      </c>
      <c r="P131" s="21">
        <v>17093</v>
      </c>
      <c r="Q131" s="68"/>
      <c r="R131" s="69"/>
      <c r="S131" s="68"/>
      <c r="T131" s="78"/>
      <c r="U131" s="22"/>
      <c r="V131" s="23"/>
      <c r="W131" s="20"/>
      <c r="X131" s="21"/>
      <c r="Y131" s="18">
        <f t="shared" si="1"/>
        <v>17093</v>
      </c>
      <c r="Z131" s="19"/>
    </row>
    <row r="132" spans="1:26" ht="19.5" customHeight="1" thickBot="1">
      <c r="A132" s="47">
        <v>126</v>
      </c>
      <c r="B132" s="48" t="s">
        <v>122</v>
      </c>
      <c r="C132" s="51">
        <v>50</v>
      </c>
      <c r="D132" s="49" t="s">
        <v>13</v>
      </c>
      <c r="E132" s="49">
        <v>13.3</v>
      </c>
      <c r="F132" s="50">
        <v>665</v>
      </c>
      <c r="G132" s="20"/>
      <c r="H132" s="21"/>
      <c r="I132" s="22"/>
      <c r="J132" s="23"/>
      <c r="K132" s="20"/>
      <c r="L132" s="21"/>
      <c r="M132" s="20"/>
      <c r="N132" s="21"/>
      <c r="O132" s="20">
        <v>50</v>
      </c>
      <c r="P132" s="21">
        <v>27523</v>
      </c>
      <c r="Q132" s="68"/>
      <c r="R132" s="69"/>
      <c r="S132" s="68"/>
      <c r="T132" s="78"/>
      <c r="U132" s="22"/>
      <c r="V132" s="23"/>
      <c r="W132" s="20"/>
      <c r="X132" s="21"/>
      <c r="Y132" s="18">
        <f t="shared" si="1"/>
        <v>27523</v>
      </c>
      <c r="Z132" s="19"/>
    </row>
    <row r="133" spans="1:26" ht="19.5" customHeight="1" thickBot="1">
      <c r="A133" s="47">
        <v>127</v>
      </c>
      <c r="B133" s="48" t="s">
        <v>123</v>
      </c>
      <c r="C133" s="51">
        <v>6000</v>
      </c>
      <c r="D133" s="49" t="s">
        <v>13</v>
      </c>
      <c r="E133" s="49">
        <v>6.2</v>
      </c>
      <c r="F133" s="50">
        <v>37200</v>
      </c>
      <c r="G133" s="20"/>
      <c r="H133" s="21"/>
      <c r="I133" s="22"/>
      <c r="J133" s="23"/>
      <c r="K133" s="20"/>
      <c r="L133" s="21"/>
      <c r="M133" s="20"/>
      <c r="N133" s="21"/>
      <c r="O133" s="20">
        <v>6000</v>
      </c>
      <c r="P133" s="21">
        <v>1539600</v>
      </c>
      <c r="Q133" s="68"/>
      <c r="R133" s="69"/>
      <c r="S133" s="68"/>
      <c r="T133" s="78"/>
      <c r="U133" s="22"/>
      <c r="V133" s="23"/>
      <c r="W133" s="20"/>
      <c r="X133" s="21"/>
      <c r="Y133" s="18">
        <f t="shared" si="1"/>
        <v>1539600</v>
      </c>
      <c r="Z133" s="19"/>
    </row>
    <row r="134" spans="1:26" ht="19.5" customHeight="1" thickBot="1">
      <c r="A134" s="47">
        <v>128</v>
      </c>
      <c r="B134" s="48" t="s">
        <v>124</v>
      </c>
      <c r="C134" s="51">
        <v>14</v>
      </c>
      <c r="D134" s="49" t="s">
        <v>13</v>
      </c>
      <c r="E134" s="49">
        <v>10.66</v>
      </c>
      <c r="F134" s="50">
        <v>149.24</v>
      </c>
      <c r="G134" s="20"/>
      <c r="H134" s="21"/>
      <c r="I134" s="22"/>
      <c r="J134" s="23"/>
      <c r="K134" s="20"/>
      <c r="L134" s="21"/>
      <c r="M134" s="20"/>
      <c r="N134" s="21"/>
      <c r="O134" s="20">
        <v>14</v>
      </c>
      <c r="P134" s="21">
        <v>6176.8</v>
      </c>
      <c r="Q134" s="68"/>
      <c r="R134" s="69"/>
      <c r="S134" s="68"/>
      <c r="T134" s="78"/>
      <c r="U134" s="22"/>
      <c r="V134" s="23"/>
      <c r="W134" s="20"/>
      <c r="X134" s="21"/>
      <c r="Y134" s="18">
        <f t="shared" ref="Y134:Y184" si="2">H134+J134+L134+N134+P134+R134+T134+V134+X134</f>
        <v>6176.8</v>
      </c>
      <c r="Z134" s="19"/>
    </row>
    <row r="135" spans="1:26" ht="19.5" customHeight="1" thickBot="1">
      <c r="A135" s="47">
        <v>129</v>
      </c>
      <c r="B135" s="48" t="s">
        <v>125</v>
      </c>
      <c r="C135" s="51">
        <v>10</v>
      </c>
      <c r="D135" s="49" t="s">
        <v>13</v>
      </c>
      <c r="E135" s="49">
        <v>4.8899999999999997</v>
      </c>
      <c r="F135" s="50">
        <v>48.9</v>
      </c>
      <c r="G135" s="20"/>
      <c r="H135" s="21"/>
      <c r="I135" s="22"/>
      <c r="J135" s="23"/>
      <c r="K135" s="20"/>
      <c r="L135" s="21"/>
      <c r="M135" s="20"/>
      <c r="N135" s="21"/>
      <c r="O135" s="20">
        <v>10</v>
      </c>
      <c r="P135" s="21">
        <v>2023.9</v>
      </c>
      <c r="Q135" s="68"/>
      <c r="R135" s="69"/>
      <c r="S135" s="68"/>
      <c r="T135" s="78"/>
      <c r="U135" s="22"/>
      <c r="V135" s="23"/>
      <c r="W135" s="20"/>
      <c r="X135" s="21"/>
      <c r="Y135" s="18">
        <f t="shared" si="2"/>
        <v>2023.9</v>
      </c>
      <c r="Z135" s="19"/>
    </row>
    <row r="136" spans="1:26" ht="19.5" customHeight="1" thickBot="1">
      <c r="A136" s="47">
        <v>130</v>
      </c>
      <c r="B136" s="48" t="s">
        <v>126</v>
      </c>
      <c r="C136" s="51">
        <v>10</v>
      </c>
      <c r="D136" s="49" t="s">
        <v>13</v>
      </c>
      <c r="E136" s="49">
        <v>5.76</v>
      </c>
      <c r="F136" s="50">
        <v>57.6</v>
      </c>
      <c r="G136" s="20"/>
      <c r="H136" s="21"/>
      <c r="I136" s="22"/>
      <c r="J136" s="23"/>
      <c r="K136" s="20"/>
      <c r="L136" s="21"/>
      <c r="M136" s="20">
        <v>10</v>
      </c>
      <c r="N136" s="21">
        <v>2383.9</v>
      </c>
      <c r="O136" s="20"/>
      <c r="P136" s="21"/>
      <c r="Q136" s="68"/>
      <c r="R136" s="69"/>
      <c r="S136" s="68"/>
      <c r="T136" s="78"/>
      <c r="U136" s="22"/>
      <c r="V136" s="23"/>
      <c r="W136" s="20"/>
      <c r="X136" s="21"/>
      <c r="Y136" s="18">
        <f t="shared" si="2"/>
        <v>2383.9</v>
      </c>
      <c r="Z136" s="19"/>
    </row>
    <row r="137" spans="1:26" ht="22.5" customHeight="1" thickBot="1">
      <c r="A137" s="47">
        <v>131</v>
      </c>
      <c r="B137" s="48" t="s">
        <v>127</v>
      </c>
      <c r="C137" s="51">
        <v>10</v>
      </c>
      <c r="D137" s="49" t="s">
        <v>13</v>
      </c>
      <c r="E137" s="49">
        <v>23.2</v>
      </c>
      <c r="F137" s="50">
        <v>232</v>
      </c>
      <c r="G137" s="20"/>
      <c r="H137" s="21"/>
      <c r="I137" s="22"/>
      <c r="J137" s="23"/>
      <c r="K137" s="20"/>
      <c r="L137" s="21"/>
      <c r="M137" s="20"/>
      <c r="N137" s="21"/>
      <c r="O137" s="20">
        <v>10</v>
      </c>
      <c r="P137" s="21">
        <v>9602</v>
      </c>
      <c r="Q137" s="68"/>
      <c r="R137" s="69"/>
      <c r="S137" s="68"/>
      <c r="T137" s="78"/>
      <c r="U137" s="22"/>
      <c r="V137" s="23"/>
      <c r="W137" s="20"/>
      <c r="X137" s="21"/>
      <c r="Y137" s="18">
        <f t="shared" si="2"/>
        <v>9602</v>
      </c>
      <c r="Z137" s="19"/>
    </row>
    <row r="138" spans="1:26" ht="22.5" customHeight="1" thickBot="1">
      <c r="A138" s="47">
        <v>132</v>
      </c>
      <c r="B138" s="48" t="s">
        <v>128</v>
      </c>
      <c r="C138" s="51">
        <v>10</v>
      </c>
      <c r="D138" s="49" t="s">
        <v>13</v>
      </c>
      <c r="E138" s="49">
        <v>5.65</v>
      </c>
      <c r="F138" s="50">
        <v>56.5</v>
      </c>
      <c r="G138" s="20"/>
      <c r="H138" s="21"/>
      <c r="I138" s="22"/>
      <c r="J138" s="23"/>
      <c r="K138" s="20"/>
      <c r="L138" s="21"/>
      <c r="M138" s="20"/>
      <c r="N138" s="21"/>
      <c r="O138" s="20">
        <v>10</v>
      </c>
      <c r="P138" s="21">
        <v>2338.4</v>
      </c>
      <c r="Q138" s="68"/>
      <c r="R138" s="69"/>
      <c r="S138" s="68"/>
      <c r="T138" s="78"/>
      <c r="U138" s="22"/>
      <c r="V138" s="23"/>
      <c r="W138" s="20"/>
      <c r="X138" s="21"/>
      <c r="Y138" s="18">
        <f t="shared" si="2"/>
        <v>2338.4</v>
      </c>
      <c r="Z138" s="19"/>
    </row>
    <row r="139" spans="1:26" ht="22.5" customHeight="1" thickBot="1">
      <c r="A139" s="47">
        <v>133</v>
      </c>
      <c r="B139" s="48" t="s">
        <v>129</v>
      </c>
      <c r="C139" s="51">
        <v>10</v>
      </c>
      <c r="D139" s="49" t="s">
        <v>13</v>
      </c>
      <c r="E139" s="49">
        <v>5.52</v>
      </c>
      <c r="F139" s="50">
        <v>55.2</v>
      </c>
      <c r="G139" s="20"/>
      <c r="H139" s="21"/>
      <c r="I139" s="22"/>
      <c r="J139" s="23"/>
      <c r="K139" s="20"/>
      <c r="L139" s="21"/>
      <c r="M139" s="20"/>
      <c r="N139" s="21"/>
      <c r="O139" s="20">
        <v>10</v>
      </c>
      <c r="P139" s="21">
        <v>2284.6</v>
      </c>
      <c r="Q139" s="68"/>
      <c r="R139" s="69"/>
      <c r="S139" s="68"/>
      <c r="T139" s="78"/>
      <c r="U139" s="22"/>
      <c r="V139" s="23"/>
      <c r="W139" s="20"/>
      <c r="X139" s="21"/>
      <c r="Y139" s="18">
        <f t="shared" si="2"/>
        <v>2284.6</v>
      </c>
      <c r="Z139" s="19"/>
    </row>
    <row r="140" spans="1:26" ht="18.75" customHeight="1" thickBot="1">
      <c r="A140" s="47">
        <v>134</v>
      </c>
      <c r="B140" s="48" t="s">
        <v>130</v>
      </c>
      <c r="C140" s="51">
        <v>11</v>
      </c>
      <c r="D140" s="49" t="s">
        <v>13</v>
      </c>
      <c r="E140" s="49">
        <v>4.71</v>
      </c>
      <c r="F140" s="50">
        <v>51.81</v>
      </c>
      <c r="G140" s="20"/>
      <c r="H140" s="21"/>
      <c r="I140" s="22"/>
      <c r="J140" s="23"/>
      <c r="K140" s="20"/>
      <c r="L140" s="21"/>
      <c r="M140" s="20"/>
      <c r="N140" s="21"/>
      <c r="O140" s="20">
        <v>11</v>
      </c>
      <c r="P140" s="21">
        <v>2144.34</v>
      </c>
      <c r="Q140" s="68"/>
      <c r="R140" s="69"/>
      <c r="S140" s="68"/>
      <c r="T140" s="78"/>
      <c r="U140" s="22"/>
      <c r="V140" s="23"/>
      <c r="W140" s="20"/>
      <c r="X140" s="21"/>
      <c r="Y140" s="18">
        <f t="shared" si="2"/>
        <v>2144.34</v>
      </c>
      <c r="Z140" s="19"/>
    </row>
    <row r="141" spans="1:26" ht="18.75" customHeight="1" thickBot="1">
      <c r="A141" s="47">
        <v>135</v>
      </c>
      <c r="B141" s="48" t="s">
        <v>131</v>
      </c>
      <c r="C141" s="51">
        <v>30</v>
      </c>
      <c r="D141" s="49" t="s">
        <v>13</v>
      </c>
      <c r="E141" s="49">
        <v>76.89</v>
      </c>
      <c r="F141" s="50">
        <v>2306.6999999999998</v>
      </c>
      <c r="G141" s="20"/>
      <c r="H141" s="21"/>
      <c r="I141" s="22"/>
      <c r="J141" s="23"/>
      <c r="K141" s="20"/>
      <c r="L141" s="21"/>
      <c r="M141" s="20"/>
      <c r="N141" s="21"/>
      <c r="O141" s="20">
        <v>30</v>
      </c>
      <c r="P141" s="21">
        <v>95469.6</v>
      </c>
      <c r="Q141" s="68"/>
      <c r="R141" s="69"/>
      <c r="S141" s="68"/>
      <c r="T141" s="78"/>
      <c r="U141" s="22"/>
      <c r="V141" s="23"/>
      <c r="W141" s="20"/>
      <c r="X141" s="21"/>
      <c r="Y141" s="18">
        <f t="shared" si="2"/>
        <v>95469.6</v>
      </c>
      <c r="Z141" s="19"/>
    </row>
    <row r="142" spans="1:26" ht="18.75" customHeight="1" thickBot="1">
      <c r="A142" s="47">
        <v>136</v>
      </c>
      <c r="B142" s="48" t="s">
        <v>132</v>
      </c>
      <c r="C142" s="51">
        <v>15</v>
      </c>
      <c r="D142" s="49" t="s">
        <v>13</v>
      </c>
      <c r="E142" s="49">
        <v>14.76</v>
      </c>
      <c r="F142" s="50">
        <v>221.4</v>
      </c>
      <c r="G142" s="20"/>
      <c r="H142" s="21"/>
      <c r="I142" s="22"/>
      <c r="J142" s="23"/>
      <c r="K142" s="20"/>
      <c r="L142" s="21"/>
      <c r="M142" s="20"/>
      <c r="N142" s="21"/>
      <c r="O142" s="20">
        <v>15</v>
      </c>
      <c r="P142" s="21">
        <v>9163.35</v>
      </c>
      <c r="Q142" s="68"/>
      <c r="R142" s="69"/>
      <c r="S142" s="68"/>
      <c r="T142" s="78"/>
      <c r="U142" s="22"/>
      <c r="V142" s="23"/>
      <c r="W142" s="20"/>
      <c r="X142" s="21"/>
      <c r="Y142" s="18">
        <f t="shared" si="2"/>
        <v>9163.35</v>
      </c>
      <c r="Z142" s="19"/>
    </row>
    <row r="143" spans="1:26" ht="18.75" customHeight="1" thickBot="1">
      <c r="A143" s="47">
        <v>137</v>
      </c>
      <c r="B143" s="48" t="s">
        <v>133</v>
      </c>
      <c r="C143" s="51">
        <v>16</v>
      </c>
      <c r="D143" s="49" t="s">
        <v>13</v>
      </c>
      <c r="E143" s="49">
        <v>15.32</v>
      </c>
      <c r="F143" s="50">
        <v>245.12</v>
      </c>
      <c r="G143" s="20"/>
      <c r="H143" s="21"/>
      <c r="I143" s="22"/>
      <c r="J143" s="23"/>
      <c r="K143" s="20"/>
      <c r="L143" s="21"/>
      <c r="M143" s="20"/>
      <c r="N143" s="21"/>
      <c r="O143" s="20">
        <v>16</v>
      </c>
      <c r="P143" s="21">
        <v>10144.959999999999</v>
      </c>
      <c r="Q143" s="68"/>
      <c r="R143" s="69"/>
      <c r="S143" s="68"/>
      <c r="T143" s="78"/>
      <c r="U143" s="22"/>
      <c r="V143" s="23"/>
      <c r="W143" s="20"/>
      <c r="X143" s="21"/>
      <c r="Y143" s="18">
        <f t="shared" si="2"/>
        <v>10144.959999999999</v>
      </c>
      <c r="Z143" s="19"/>
    </row>
    <row r="144" spans="1:26" ht="18" customHeight="1" thickBot="1">
      <c r="A144" s="47">
        <v>138</v>
      </c>
      <c r="B144" s="48" t="s">
        <v>134</v>
      </c>
      <c r="C144" s="51">
        <v>20</v>
      </c>
      <c r="D144" s="49" t="s">
        <v>13</v>
      </c>
      <c r="E144" s="49">
        <v>8.42</v>
      </c>
      <c r="F144" s="50">
        <v>168.4</v>
      </c>
      <c r="G144" s="20"/>
      <c r="H144" s="21"/>
      <c r="I144" s="22"/>
      <c r="J144" s="23"/>
      <c r="K144" s="20"/>
      <c r="L144" s="21"/>
      <c r="M144" s="20"/>
      <c r="N144" s="21"/>
      <c r="O144" s="20">
        <v>20</v>
      </c>
      <c r="P144" s="21">
        <v>6969.8</v>
      </c>
      <c r="Q144" s="68"/>
      <c r="R144" s="69"/>
      <c r="S144" s="68"/>
      <c r="T144" s="78"/>
      <c r="U144" s="22"/>
      <c r="V144" s="23"/>
      <c r="W144" s="20"/>
      <c r="X144" s="21"/>
      <c r="Y144" s="18">
        <f t="shared" si="2"/>
        <v>6969.8</v>
      </c>
      <c r="Z144" s="19"/>
    </row>
    <row r="145" spans="1:26" ht="21.75" customHeight="1" thickBot="1">
      <c r="A145" s="47">
        <v>139</v>
      </c>
      <c r="B145" s="48" t="s">
        <v>135</v>
      </c>
      <c r="C145" s="51">
        <v>4</v>
      </c>
      <c r="D145" s="49" t="s">
        <v>13</v>
      </c>
      <c r="E145" s="49">
        <v>11.01</v>
      </c>
      <c r="F145" s="50">
        <v>44.04</v>
      </c>
      <c r="G145" s="20"/>
      <c r="H145" s="21"/>
      <c r="I145" s="22"/>
      <c r="J145" s="23"/>
      <c r="K145" s="20"/>
      <c r="L145" s="21"/>
      <c r="M145" s="20"/>
      <c r="N145" s="21"/>
      <c r="O145" s="20">
        <v>4</v>
      </c>
      <c r="P145" s="21">
        <v>1822.72</v>
      </c>
      <c r="Q145" s="68"/>
      <c r="R145" s="69"/>
      <c r="S145" s="68"/>
      <c r="T145" s="78"/>
      <c r="U145" s="22"/>
      <c r="V145" s="23"/>
      <c r="W145" s="20"/>
      <c r="X145" s="21"/>
      <c r="Y145" s="18">
        <f t="shared" si="2"/>
        <v>1822.72</v>
      </c>
      <c r="Z145" s="19"/>
    </row>
    <row r="146" spans="1:26" ht="21.75" customHeight="1" thickBot="1">
      <c r="A146" s="47">
        <v>140</v>
      </c>
      <c r="B146" s="48" t="s">
        <v>136</v>
      </c>
      <c r="C146" s="51">
        <v>50</v>
      </c>
      <c r="D146" s="49" t="s">
        <v>13</v>
      </c>
      <c r="E146" s="49">
        <v>7.84</v>
      </c>
      <c r="F146" s="50">
        <v>392.19</v>
      </c>
      <c r="G146" s="20"/>
      <c r="H146" s="21"/>
      <c r="I146" s="22"/>
      <c r="J146" s="23"/>
      <c r="K146" s="20"/>
      <c r="L146" s="21"/>
      <c r="M146" s="20"/>
      <c r="N146" s="21"/>
      <c r="O146" s="20">
        <v>50</v>
      </c>
      <c r="P146" s="21">
        <v>16232</v>
      </c>
      <c r="Q146" s="68"/>
      <c r="R146" s="69"/>
      <c r="S146" s="68"/>
      <c r="T146" s="78"/>
      <c r="U146" s="22"/>
      <c r="V146" s="23"/>
      <c r="W146" s="20"/>
      <c r="X146" s="21"/>
      <c r="Y146" s="18">
        <f t="shared" si="2"/>
        <v>16232</v>
      </c>
      <c r="Z146" s="19"/>
    </row>
    <row r="147" spans="1:26" ht="21.75" customHeight="1" thickBot="1">
      <c r="A147" s="47">
        <v>141</v>
      </c>
      <c r="B147" s="48" t="s">
        <v>137</v>
      </c>
      <c r="C147" s="51">
        <v>50</v>
      </c>
      <c r="D147" s="49" t="s">
        <v>13</v>
      </c>
      <c r="E147" s="49">
        <v>10.72</v>
      </c>
      <c r="F147" s="50">
        <v>535.96</v>
      </c>
      <c r="G147" s="20"/>
      <c r="H147" s="21"/>
      <c r="I147" s="22"/>
      <c r="J147" s="23"/>
      <c r="K147" s="20"/>
      <c r="L147" s="21"/>
      <c r="M147" s="20"/>
      <c r="N147" s="21"/>
      <c r="O147" s="20">
        <v>50</v>
      </c>
      <c r="P147" s="21">
        <v>22182.5</v>
      </c>
      <c r="Q147" s="68"/>
      <c r="R147" s="69"/>
      <c r="S147" s="68"/>
      <c r="T147" s="78"/>
      <c r="U147" s="22"/>
      <c r="V147" s="23"/>
      <c r="W147" s="20"/>
      <c r="X147" s="21"/>
      <c r="Y147" s="18">
        <f t="shared" si="2"/>
        <v>22182.5</v>
      </c>
      <c r="Z147" s="19"/>
    </row>
    <row r="148" spans="1:26" ht="21.75" customHeight="1" thickBot="1">
      <c r="A148" s="47">
        <v>142</v>
      </c>
      <c r="B148" s="48" t="s">
        <v>138</v>
      </c>
      <c r="C148" s="51">
        <v>50</v>
      </c>
      <c r="D148" s="49" t="s">
        <v>13</v>
      </c>
      <c r="E148" s="49">
        <v>11.82</v>
      </c>
      <c r="F148" s="50">
        <v>591.16</v>
      </c>
      <c r="G148" s="20"/>
      <c r="H148" s="21"/>
      <c r="I148" s="22"/>
      <c r="J148" s="23"/>
      <c r="K148" s="20"/>
      <c r="L148" s="21"/>
      <c r="M148" s="20"/>
      <c r="N148" s="21"/>
      <c r="O148" s="20">
        <v>50</v>
      </c>
      <c r="P148" s="21">
        <v>24467</v>
      </c>
      <c r="Q148" s="68"/>
      <c r="R148" s="69"/>
      <c r="S148" s="68"/>
      <c r="T148" s="78"/>
      <c r="U148" s="22"/>
      <c r="V148" s="23"/>
      <c r="W148" s="20"/>
      <c r="X148" s="21"/>
      <c r="Y148" s="18">
        <f t="shared" si="2"/>
        <v>24467</v>
      </c>
      <c r="Z148" s="19"/>
    </row>
    <row r="149" spans="1:26" ht="22.5" customHeight="1" thickBot="1">
      <c r="A149" s="47">
        <v>143</v>
      </c>
      <c r="B149" s="48" t="s">
        <v>139</v>
      </c>
      <c r="C149" s="51">
        <v>75</v>
      </c>
      <c r="D149" s="49" t="s">
        <v>140</v>
      </c>
      <c r="E149" s="49">
        <v>17.71</v>
      </c>
      <c r="F149" s="50">
        <v>1328.39</v>
      </c>
      <c r="G149" s="20"/>
      <c r="H149" s="21"/>
      <c r="I149" s="22"/>
      <c r="J149" s="23"/>
      <c r="K149" s="20"/>
      <c r="L149" s="21"/>
      <c r="M149" s="20"/>
      <c r="N149" s="21"/>
      <c r="O149" s="20">
        <v>75</v>
      </c>
      <c r="P149" s="21">
        <v>54979.5</v>
      </c>
      <c r="Q149" s="68"/>
      <c r="R149" s="69"/>
      <c r="S149" s="68"/>
      <c r="T149" s="78"/>
      <c r="U149" s="22"/>
      <c r="V149" s="23"/>
      <c r="W149" s="20"/>
      <c r="X149" s="21"/>
      <c r="Y149" s="18">
        <f t="shared" si="2"/>
        <v>54979.5</v>
      </c>
      <c r="Z149" s="19"/>
    </row>
    <row r="150" spans="1:26" ht="25.5" customHeight="1" thickBot="1">
      <c r="A150" s="47">
        <v>144</v>
      </c>
      <c r="B150" s="48" t="s">
        <v>141</v>
      </c>
      <c r="C150" s="51">
        <v>3</v>
      </c>
      <c r="D150" s="49" t="s">
        <v>13</v>
      </c>
      <c r="E150" s="49">
        <v>21.47</v>
      </c>
      <c r="F150" s="50">
        <v>64.41</v>
      </c>
      <c r="G150" s="20"/>
      <c r="H150" s="21"/>
      <c r="I150" s="22"/>
      <c r="J150" s="23"/>
      <c r="K150" s="20"/>
      <c r="L150" s="21"/>
      <c r="M150" s="20"/>
      <c r="N150" s="21"/>
      <c r="O150" s="20">
        <v>3</v>
      </c>
      <c r="P150" s="21">
        <v>2665.8</v>
      </c>
      <c r="Q150" s="68"/>
      <c r="R150" s="69"/>
      <c r="S150" s="68"/>
      <c r="T150" s="78"/>
      <c r="U150" s="22"/>
      <c r="V150" s="23"/>
      <c r="W150" s="20"/>
      <c r="X150" s="21"/>
      <c r="Y150" s="18">
        <f t="shared" si="2"/>
        <v>2665.8</v>
      </c>
      <c r="Z150" s="19"/>
    </row>
    <row r="151" spans="1:26" ht="19.5" customHeight="1" thickBot="1">
      <c r="A151" s="47">
        <v>145</v>
      </c>
      <c r="B151" s="48" t="s">
        <v>186</v>
      </c>
      <c r="C151" s="51">
        <v>3</v>
      </c>
      <c r="D151" s="49" t="s">
        <v>13</v>
      </c>
      <c r="E151" s="49">
        <v>18.38</v>
      </c>
      <c r="F151" s="50">
        <v>55.14</v>
      </c>
      <c r="G151" s="20"/>
      <c r="H151" s="21"/>
      <c r="I151" s="22"/>
      <c r="J151" s="23"/>
      <c r="K151" s="20"/>
      <c r="L151" s="21"/>
      <c r="M151" s="20"/>
      <c r="N151" s="21"/>
      <c r="O151" s="20">
        <v>3</v>
      </c>
      <c r="P151" s="21">
        <v>2282.13</v>
      </c>
      <c r="Q151" s="68"/>
      <c r="R151" s="69"/>
      <c r="S151" s="68"/>
      <c r="T151" s="78"/>
      <c r="U151" s="22"/>
      <c r="V151" s="23"/>
      <c r="W151" s="20"/>
      <c r="X151" s="21"/>
      <c r="Y151" s="18">
        <f t="shared" si="2"/>
        <v>2282.13</v>
      </c>
      <c r="Z151" s="19"/>
    </row>
    <row r="152" spans="1:26" ht="19.5" customHeight="1" thickBot="1">
      <c r="A152" s="47">
        <v>146</v>
      </c>
      <c r="B152" s="48" t="s">
        <v>142</v>
      </c>
      <c r="C152" s="51">
        <v>5</v>
      </c>
      <c r="D152" s="49" t="s">
        <v>13</v>
      </c>
      <c r="E152" s="49">
        <v>5.08</v>
      </c>
      <c r="F152" s="50">
        <v>25.4</v>
      </c>
      <c r="G152" s="20"/>
      <c r="H152" s="21"/>
      <c r="I152" s="22"/>
      <c r="J152" s="23"/>
      <c r="K152" s="20"/>
      <c r="L152" s="21"/>
      <c r="M152" s="20"/>
      <c r="N152" s="21"/>
      <c r="O152" s="20">
        <v>5</v>
      </c>
      <c r="P152" s="21">
        <v>1051.25</v>
      </c>
      <c r="Q152" s="68"/>
      <c r="R152" s="69"/>
      <c r="S152" s="68"/>
      <c r="T152" s="78"/>
      <c r="U152" s="22"/>
      <c r="V152" s="23"/>
      <c r="W152" s="20"/>
      <c r="X152" s="21"/>
      <c r="Y152" s="18">
        <f t="shared" si="2"/>
        <v>1051.25</v>
      </c>
      <c r="Z152" s="19"/>
    </row>
    <row r="153" spans="1:26" ht="19.5" customHeight="1" thickBot="1">
      <c r="A153" s="47">
        <v>147</v>
      </c>
      <c r="B153" s="48" t="s">
        <v>143</v>
      </c>
      <c r="C153" s="51">
        <v>100</v>
      </c>
      <c r="D153" s="49" t="s">
        <v>13</v>
      </c>
      <c r="E153" s="49">
        <v>1.2</v>
      </c>
      <c r="F153" s="50">
        <v>120</v>
      </c>
      <c r="G153" s="20"/>
      <c r="H153" s="21"/>
      <c r="I153" s="22"/>
      <c r="J153" s="23"/>
      <c r="K153" s="20"/>
      <c r="L153" s="21"/>
      <c r="M153" s="20"/>
      <c r="N153" s="21"/>
      <c r="O153" s="20">
        <v>100</v>
      </c>
      <c r="P153" s="21">
        <v>4967</v>
      </c>
      <c r="Q153" s="68"/>
      <c r="R153" s="69"/>
      <c r="S153" s="68"/>
      <c r="T153" s="78"/>
      <c r="U153" s="22"/>
      <c r="V153" s="23"/>
      <c r="W153" s="20"/>
      <c r="X153" s="21"/>
      <c r="Y153" s="18">
        <f t="shared" si="2"/>
        <v>4967</v>
      </c>
      <c r="Z153" s="19"/>
    </row>
    <row r="154" spans="1:26" ht="19.5" customHeight="1" thickBot="1">
      <c r="A154" s="47">
        <v>148</v>
      </c>
      <c r="B154" s="48" t="s">
        <v>144</v>
      </c>
      <c r="C154" s="51">
        <v>12</v>
      </c>
      <c r="D154" s="49" t="s">
        <v>13</v>
      </c>
      <c r="E154" s="49">
        <v>106.65</v>
      </c>
      <c r="F154" s="50">
        <v>1279.8</v>
      </c>
      <c r="G154" s="20"/>
      <c r="H154" s="21"/>
      <c r="I154" s="22"/>
      <c r="J154" s="23"/>
      <c r="K154" s="20"/>
      <c r="L154" s="21"/>
      <c r="M154" s="20"/>
      <c r="N154" s="21"/>
      <c r="O154" s="20">
        <v>12</v>
      </c>
      <c r="P154" s="21">
        <v>52968.24</v>
      </c>
      <c r="Q154" s="68"/>
      <c r="R154" s="69"/>
      <c r="S154" s="68"/>
      <c r="T154" s="78"/>
      <c r="U154" s="22"/>
      <c r="V154" s="23"/>
      <c r="W154" s="20"/>
      <c r="X154" s="21"/>
      <c r="Y154" s="18">
        <f t="shared" si="2"/>
        <v>52968.24</v>
      </c>
      <c r="Z154" s="19"/>
    </row>
    <row r="155" spans="1:26" ht="19.5" customHeight="1" thickBot="1">
      <c r="A155" s="47">
        <v>149</v>
      </c>
      <c r="B155" s="48" t="s">
        <v>145</v>
      </c>
      <c r="C155" s="51">
        <v>6</v>
      </c>
      <c r="D155" s="49" t="s">
        <v>13</v>
      </c>
      <c r="E155" s="49">
        <v>1.23</v>
      </c>
      <c r="F155" s="50">
        <v>7.38</v>
      </c>
      <c r="G155" s="20"/>
      <c r="H155" s="21"/>
      <c r="I155" s="22"/>
      <c r="J155" s="23"/>
      <c r="K155" s="20"/>
      <c r="L155" s="21"/>
      <c r="M155" s="20"/>
      <c r="N155" s="21"/>
      <c r="O155" s="20">
        <v>6</v>
      </c>
      <c r="P155" s="21">
        <v>305.45999999999998</v>
      </c>
      <c r="Q155" s="68"/>
      <c r="R155" s="69"/>
      <c r="S155" s="68"/>
      <c r="T155" s="78"/>
      <c r="U155" s="22"/>
      <c r="V155" s="23"/>
      <c r="W155" s="20"/>
      <c r="X155" s="21"/>
      <c r="Y155" s="18">
        <f t="shared" si="2"/>
        <v>305.45999999999998</v>
      </c>
      <c r="Z155" s="19"/>
    </row>
    <row r="156" spans="1:26" ht="19.5" customHeight="1" thickBot="1">
      <c r="A156" s="47">
        <v>150</v>
      </c>
      <c r="B156" s="48" t="s">
        <v>146</v>
      </c>
      <c r="C156" s="51">
        <v>6</v>
      </c>
      <c r="D156" s="49" t="s">
        <v>13</v>
      </c>
      <c r="E156" s="49">
        <v>1.64</v>
      </c>
      <c r="F156" s="50">
        <v>9.84</v>
      </c>
      <c r="G156" s="20"/>
      <c r="H156" s="21"/>
      <c r="I156" s="22"/>
      <c r="J156" s="23"/>
      <c r="K156" s="20"/>
      <c r="L156" s="21"/>
      <c r="M156" s="20"/>
      <c r="N156" s="21"/>
      <c r="O156" s="20">
        <v>6</v>
      </c>
      <c r="P156" s="21">
        <v>407.28</v>
      </c>
      <c r="Q156" s="68"/>
      <c r="R156" s="69"/>
      <c r="S156" s="68"/>
      <c r="T156" s="78"/>
      <c r="U156" s="22"/>
      <c r="V156" s="23"/>
      <c r="W156" s="20"/>
      <c r="X156" s="21"/>
      <c r="Y156" s="18">
        <f t="shared" si="2"/>
        <v>407.28</v>
      </c>
      <c r="Z156" s="19"/>
    </row>
    <row r="157" spans="1:26" ht="19.5" customHeight="1" thickBot="1">
      <c r="A157" s="47">
        <v>151</v>
      </c>
      <c r="B157" s="48" t="s">
        <v>147</v>
      </c>
      <c r="C157" s="51">
        <v>100</v>
      </c>
      <c r="D157" s="49" t="s">
        <v>13</v>
      </c>
      <c r="E157" s="49">
        <v>16.79</v>
      </c>
      <c r="F157" s="50">
        <v>1679</v>
      </c>
      <c r="G157" s="20"/>
      <c r="H157" s="21"/>
      <c r="I157" s="22"/>
      <c r="J157" s="23"/>
      <c r="K157" s="20"/>
      <c r="L157" s="21"/>
      <c r="M157" s="20"/>
      <c r="N157" s="21"/>
      <c r="O157" s="20">
        <v>100</v>
      </c>
      <c r="P157" s="21">
        <v>69490</v>
      </c>
      <c r="Q157" s="68"/>
      <c r="R157" s="69"/>
      <c r="S157" s="68"/>
      <c r="T157" s="78"/>
      <c r="U157" s="22"/>
      <c r="V157" s="23"/>
      <c r="W157" s="20"/>
      <c r="X157" s="21"/>
      <c r="Y157" s="18">
        <f t="shared" si="2"/>
        <v>69490</v>
      </c>
      <c r="Z157" s="19"/>
    </row>
    <row r="158" spans="1:26" ht="19.5" customHeight="1" thickBot="1">
      <c r="A158" s="47">
        <v>152</v>
      </c>
      <c r="B158" s="48" t="s">
        <v>148</v>
      </c>
      <c r="C158" s="49">
        <v>6</v>
      </c>
      <c r="D158" s="49" t="s">
        <v>13</v>
      </c>
      <c r="E158" s="49">
        <v>9.56</v>
      </c>
      <c r="F158" s="50">
        <v>57.36</v>
      </c>
      <c r="G158" s="20"/>
      <c r="H158" s="21"/>
      <c r="I158" s="22"/>
      <c r="J158" s="23"/>
      <c r="K158" s="20"/>
      <c r="L158" s="21"/>
      <c r="M158" s="20"/>
      <c r="N158" s="21"/>
      <c r="O158" s="20">
        <v>6</v>
      </c>
      <c r="P158" s="21">
        <v>2374.02</v>
      </c>
      <c r="Q158" s="68"/>
      <c r="R158" s="69"/>
      <c r="S158" s="68"/>
      <c r="T158" s="78"/>
      <c r="U158" s="22"/>
      <c r="V158" s="23"/>
      <c r="W158" s="20"/>
      <c r="X158" s="21"/>
      <c r="Y158" s="18">
        <f t="shared" si="2"/>
        <v>2374.02</v>
      </c>
      <c r="Z158" s="19"/>
    </row>
    <row r="159" spans="1:26" ht="19.5" customHeight="1" thickBot="1">
      <c r="A159" s="47">
        <v>153</v>
      </c>
      <c r="B159" s="48" t="s">
        <v>149</v>
      </c>
      <c r="C159" s="49">
        <v>6</v>
      </c>
      <c r="D159" s="49" t="s">
        <v>13</v>
      </c>
      <c r="E159" s="49">
        <v>11.16</v>
      </c>
      <c r="F159" s="50">
        <v>66.959999999999994</v>
      </c>
      <c r="G159" s="20"/>
      <c r="H159" s="21"/>
      <c r="I159" s="22"/>
      <c r="J159" s="23"/>
      <c r="K159" s="20"/>
      <c r="L159" s="21"/>
      <c r="M159" s="20"/>
      <c r="N159" s="21"/>
      <c r="O159" s="20">
        <v>6</v>
      </c>
      <c r="P159" s="21">
        <v>2771.34</v>
      </c>
      <c r="Q159" s="68"/>
      <c r="R159" s="69"/>
      <c r="S159" s="68"/>
      <c r="T159" s="78"/>
      <c r="U159" s="22"/>
      <c r="V159" s="23"/>
      <c r="W159" s="20"/>
      <c r="X159" s="21"/>
      <c r="Y159" s="18">
        <f t="shared" si="2"/>
        <v>2771.34</v>
      </c>
      <c r="Z159" s="19"/>
    </row>
    <row r="160" spans="1:26" ht="19.5" customHeight="1" thickBot="1">
      <c r="A160" s="47">
        <v>154</v>
      </c>
      <c r="B160" s="48" t="s">
        <v>150</v>
      </c>
      <c r="C160" s="49">
        <v>4</v>
      </c>
      <c r="D160" s="49" t="s">
        <v>13</v>
      </c>
      <c r="E160" s="49">
        <v>99.85</v>
      </c>
      <c r="F160" s="50">
        <v>399.4</v>
      </c>
      <c r="G160" s="20"/>
      <c r="H160" s="21"/>
      <c r="I160" s="22"/>
      <c r="J160" s="23"/>
      <c r="K160" s="20"/>
      <c r="L160" s="21"/>
      <c r="M160" s="20"/>
      <c r="N160" s="21"/>
      <c r="O160" s="20">
        <v>4</v>
      </c>
      <c r="P160" s="21">
        <v>16530.32</v>
      </c>
      <c r="Q160" s="68"/>
      <c r="R160" s="69"/>
      <c r="S160" s="68"/>
      <c r="T160" s="78"/>
      <c r="U160" s="22"/>
      <c r="V160" s="23"/>
      <c r="W160" s="20"/>
      <c r="X160" s="21"/>
      <c r="Y160" s="18">
        <f t="shared" si="2"/>
        <v>16530.32</v>
      </c>
      <c r="Z160" s="19"/>
    </row>
    <row r="161" spans="1:26" ht="19.5" customHeight="1" thickBot="1">
      <c r="A161" s="56">
        <v>155</v>
      </c>
      <c r="B161" s="48" t="s">
        <v>151</v>
      </c>
      <c r="C161" s="49">
        <v>10</v>
      </c>
      <c r="D161" s="49" t="s">
        <v>13</v>
      </c>
      <c r="E161" s="49">
        <v>56.97</v>
      </c>
      <c r="F161" s="50">
        <v>569.70000000000005</v>
      </c>
      <c r="G161" s="20"/>
      <c r="H161" s="21"/>
      <c r="I161" s="22"/>
      <c r="J161" s="23"/>
      <c r="K161" s="20"/>
      <c r="L161" s="21"/>
      <c r="M161" s="20"/>
      <c r="N161" s="21"/>
      <c r="O161" s="20">
        <v>10</v>
      </c>
      <c r="P161" s="21">
        <v>23578.7</v>
      </c>
      <c r="Q161" s="68"/>
      <c r="R161" s="69"/>
      <c r="S161" s="68"/>
      <c r="T161" s="78"/>
      <c r="U161" s="22"/>
      <c r="V161" s="23"/>
      <c r="W161" s="20"/>
      <c r="X161" s="21"/>
      <c r="Y161" s="18">
        <f t="shared" si="2"/>
        <v>23578.7</v>
      </c>
      <c r="Z161" s="19"/>
    </row>
    <row r="162" spans="1:26" ht="19.5" customHeight="1" thickBot="1">
      <c r="A162" s="47">
        <v>156</v>
      </c>
      <c r="B162" s="48" t="s">
        <v>152</v>
      </c>
      <c r="C162" s="49">
        <v>8</v>
      </c>
      <c r="D162" s="49" t="s">
        <v>13</v>
      </c>
      <c r="E162" s="49">
        <v>11.1</v>
      </c>
      <c r="F162" s="50">
        <v>88.8</v>
      </c>
      <c r="G162" s="20"/>
      <c r="H162" s="21"/>
      <c r="I162" s="22"/>
      <c r="J162" s="23"/>
      <c r="K162" s="20"/>
      <c r="L162" s="21"/>
      <c r="M162" s="20"/>
      <c r="N162" s="21"/>
      <c r="O162" s="20">
        <v>8</v>
      </c>
      <c r="P162" s="21">
        <v>3675.28</v>
      </c>
      <c r="Q162" s="68"/>
      <c r="R162" s="69"/>
      <c r="S162" s="68"/>
      <c r="T162" s="78"/>
      <c r="U162" s="22"/>
      <c r="V162" s="23"/>
      <c r="W162" s="20"/>
      <c r="X162" s="21"/>
      <c r="Y162" s="18">
        <f t="shared" si="2"/>
        <v>3675.28</v>
      </c>
      <c r="Z162" s="19"/>
    </row>
    <row r="163" spans="1:26" ht="19.5" customHeight="1" thickBot="1">
      <c r="A163" s="47">
        <v>157</v>
      </c>
      <c r="B163" s="48" t="s">
        <v>153</v>
      </c>
      <c r="C163" s="49">
        <v>4</v>
      </c>
      <c r="D163" s="49" t="s">
        <v>13</v>
      </c>
      <c r="E163" s="49">
        <v>28.75</v>
      </c>
      <c r="F163" s="50">
        <v>115</v>
      </c>
      <c r="G163" s="20"/>
      <c r="H163" s="21"/>
      <c r="I163" s="22"/>
      <c r="J163" s="23"/>
      <c r="K163" s="20"/>
      <c r="L163" s="21"/>
      <c r="M163" s="20">
        <v>4</v>
      </c>
      <c r="N163" s="21">
        <v>4759.6000000000004</v>
      </c>
      <c r="O163" s="20"/>
      <c r="P163" s="21"/>
      <c r="Q163" s="68"/>
      <c r="R163" s="69"/>
      <c r="S163" s="68"/>
      <c r="T163" s="78"/>
      <c r="U163" s="22"/>
      <c r="V163" s="23"/>
      <c r="W163" s="20"/>
      <c r="X163" s="21"/>
      <c r="Y163" s="18">
        <f t="shared" si="2"/>
        <v>4759.6000000000004</v>
      </c>
      <c r="Z163" s="19"/>
    </row>
    <row r="164" spans="1:26" ht="19.5" customHeight="1" thickBot="1">
      <c r="A164" s="47">
        <v>158</v>
      </c>
      <c r="B164" s="48" t="s">
        <v>154</v>
      </c>
      <c r="C164" s="49">
        <v>6</v>
      </c>
      <c r="D164" s="49" t="s">
        <v>13</v>
      </c>
      <c r="E164" s="49">
        <v>12</v>
      </c>
      <c r="F164" s="50">
        <v>72</v>
      </c>
      <c r="G164" s="20"/>
      <c r="H164" s="21"/>
      <c r="I164" s="22"/>
      <c r="J164" s="23"/>
      <c r="K164" s="20"/>
      <c r="L164" s="21"/>
      <c r="M164" s="20"/>
      <c r="N164" s="21"/>
      <c r="O164" s="20">
        <v>6</v>
      </c>
      <c r="P164" s="21">
        <v>2979.96</v>
      </c>
      <c r="Q164" s="68"/>
      <c r="R164" s="69"/>
      <c r="S164" s="68"/>
      <c r="T164" s="78"/>
      <c r="U164" s="22"/>
      <c r="V164" s="23"/>
      <c r="W164" s="20"/>
      <c r="X164" s="21"/>
      <c r="Y164" s="18">
        <f t="shared" si="2"/>
        <v>2979.96</v>
      </c>
      <c r="Z164" s="19"/>
    </row>
    <row r="165" spans="1:26" ht="19.5" customHeight="1" thickBot="1">
      <c r="A165" s="47">
        <v>159</v>
      </c>
      <c r="B165" s="48" t="s">
        <v>155</v>
      </c>
      <c r="C165" s="49">
        <v>2</v>
      </c>
      <c r="D165" s="49" t="s">
        <v>13</v>
      </c>
      <c r="E165" s="49">
        <v>9.1300000000000008</v>
      </c>
      <c r="F165" s="50">
        <v>18.260000000000002</v>
      </c>
      <c r="G165" s="20"/>
      <c r="H165" s="21"/>
      <c r="I165" s="22"/>
      <c r="J165" s="23"/>
      <c r="K165" s="20"/>
      <c r="L165" s="21"/>
      <c r="M165" s="20"/>
      <c r="N165" s="21"/>
      <c r="O165" s="20">
        <v>2</v>
      </c>
      <c r="P165" s="21">
        <v>755.74</v>
      </c>
      <c r="Q165" s="68"/>
      <c r="R165" s="69"/>
      <c r="S165" s="68"/>
      <c r="T165" s="78"/>
      <c r="U165" s="22"/>
      <c r="V165" s="23"/>
      <c r="W165" s="20"/>
      <c r="X165" s="21"/>
      <c r="Y165" s="18">
        <f t="shared" si="2"/>
        <v>755.74</v>
      </c>
      <c r="Z165" s="19"/>
    </row>
    <row r="166" spans="1:26" ht="19.5" customHeight="1" thickBot="1">
      <c r="A166" s="47">
        <v>160</v>
      </c>
      <c r="B166" s="48" t="s">
        <v>156</v>
      </c>
      <c r="C166" s="49">
        <v>20</v>
      </c>
      <c r="D166" s="49" t="s">
        <v>13</v>
      </c>
      <c r="E166" s="49">
        <v>4.05</v>
      </c>
      <c r="F166" s="50">
        <v>81</v>
      </c>
      <c r="G166" s="20"/>
      <c r="H166" s="21"/>
      <c r="I166" s="22"/>
      <c r="J166" s="23"/>
      <c r="K166" s="20"/>
      <c r="L166" s="21"/>
      <c r="M166" s="20"/>
      <c r="N166" s="21"/>
      <c r="O166" s="20">
        <v>20</v>
      </c>
      <c r="P166" s="21">
        <v>3352.4</v>
      </c>
      <c r="Q166" s="68"/>
      <c r="R166" s="69"/>
      <c r="S166" s="68"/>
      <c r="T166" s="78"/>
      <c r="U166" s="22"/>
      <c r="V166" s="23"/>
      <c r="W166" s="20"/>
      <c r="X166" s="21"/>
      <c r="Y166" s="18">
        <f t="shared" si="2"/>
        <v>3352.4</v>
      </c>
      <c r="Z166" s="19"/>
    </row>
    <row r="167" spans="1:26" ht="19.5" customHeight="1" thickBot="1">
      <c r="A167" s="47">
        <v>161</v>
      </c>
      <c r="B167" s="48" t="s">
        <v>157</v>
      </c>
      <c r="C167" s="49">
        <v>20</v>
      </c>
      <c r="D167" s="49" t="s">
        <v>13</v>
      </c>
      <c r="E167" s="49">
        <v>5.05</v>
      </c>
      <c r="F167" s="50">
        <v>101</v>
      </c>
      <c r="G167" s="20"/>
      <c r="H167" s="21"/>
      <c r="I167" s="22"/>
      <c r="J167" s="23"/>
      <c r="K167" s="20"/>
      <c r="L167" s="21"/>
      <c r="M167" s="20"/>
      <c r="N167" s="21"/>
      <c r="O167" s="20">
        <v>20</v>
      </c>
      <c r="P167" s="21">
        <v>4180.2</v>
      </c>
      <c r="Q167" s="68"/>
      <c r="R167" s="69"/>
      <c r="S167" s="68"/>
      <c r="T167" s="78"/>
      <c r="U167" s="22"/>
      <c r="V167" s="23"/>
      <c r="W167" s="20"/>
      <c r="X167" s="21"/>
      <c r="Y167" s="18">
        <f t="shared" si="2"/>
        <v>4180.2</v>
      </c>
      <c r="Z167" s="19"/>
    </row>
    <row r="168" spans="1:26" ht="19.5" customHeight="1" thickBot="1">
      <c r="A168" s="47">
        <v>162</v>
      </c>
      <c r="B168" s="48" t="s">
        <v>158</v>
      </c>
      <c r="C168" s="49">
        <v>20</v>
      </c>
      <c r="D168" s="49" t="s">
        <v>13</v>
      </c>
      <c r="E168" s="49">
        <v>7.85</v>
      </c>
      <c r="F168" s="50">
        <v>157</v>
      </c>
      <c r="G168" s="20"/>
      <c r="H168" s="21"/>
      <c r="I168" s="22"/>
      <c r="J168" s="23"/>
      <c r="K168" s="20"/>
      <c r="L168" s="21"/>
      <c r="M168" s="20"/>
      <c r="N168" s="21"/>
      <c r="O168" s="20">
        <v>20</v>
      </c>
      <c r="P168" s="21">
        <v>6498</v>
      </c>
      <c r="Q168" s="68"/>
      <c r="R168" s="69"/>
      <c r="S168" s="68"/>
      <c r="T168" s="78"/>
      <c r="U168" s="22"/>
      <c r="V168" s="23"/>
      <c r="W168" s="20"/>
      <c r="X168" s="21"/>
      <c r="Y168" s="18">
        <f t="shared" si="2"/>
        <v>6498</v>
      </c>
      <c r="Z168" s="19"/>
    </row>
    <row r="169" spans="1:26" ht="66" customHeight="1" thickBot="1">
      <c r="A169" s="47">
        <v>163</v>
      </c>
      <c r="B169" s="48" t="s">
        <v>187</v>
      </c>
      <c r="C169" s="49">
        <v>150</v>
      </c>
      <c r="D169" s="49" t="s">
        <v>13</v>
      </c>
      <c r="E169" s="49">
        <v>71</v>
      </c>
      <c r="F169" s="50">
        <v>10650</v>
      </c>
      <c r="G169" s="20">
        <v>150</v>
      </c>
      <c r="H169" s="21">
        <v>440781</v>
      </c>
      <c r="I169" s="22"/>
      <c r="J169" s="23"/>
      <c r="K169" s="20"/>
      <c r="L169" s="21"/>
      <c r="M169" s="20"/>
      <c r="N169" s="21"/>
      <c r="O169" s="20"/>
      <c r="P169" s="21"/>
      <c r="Q169" s="68"/>
      <c r="R169" s="69"/>
      <c r="S169" s="68"/>
      <c r="T169" s="78"/>
      <c r="U169" s="22"/>
      <c r="V169" s="23"/>
      <c r="W169" s="20"/>
      <c r="X169" s="21"/>
      <c r="Y169" s="18">
        <f t="shared" si="2"/>
        <v>440781</v>
      </c>
      <c r="Z169" s="19"/>
    </row>
    <row r="170" spans="1:26" ht="19.5" customHeight="1" thickBot="1">
      <c r="A170" s="47">
        <v>164</v>
      </c>
      <c r="B170" s="48" t="s">
        <v>188</v>
      </c>
      <c r="C170" s="49">
        <v>10</v>
      </c>
      <c r="D170" s="49" t="s">
        <v>13</v>
      </c>
      <c r="E170" s="49">
        <v>30.13</v>
      </c>
      <c r="F170" s="50">
        <v>301.3</v>
      </c>
      <c r="G170" s="20"/>
      <c r="H170" s="21"/>
      <c r="I170" s="22"/>
      <c r="J170" s="23"/>
      <c r="K170" s="20"/>
      <c r="L170" s="21"/>
      <c r="M170" s="20">
        <v>10</v>
      </c>
      <c r="N170" s="21">
        <v>12470.2</v>
      </c>
      <c r="O170" s="20"/>
      <c r="P170" s="21"/>
      <c r="Q170" s="68"/>
      <c r="R170" s="69"/>
      <c r="S170" s="68"/>
      <c r="T170" s="78"/>
      <c r="U170" s="22"/>
      <c r="V170" s="23"/>
      <c r="W170" s="20"/>
      <c r="X170" s="21"/>
      <c r="Y170" s="18">
        <f t="shared" si="2"/>
        <v>12470.2</v>
      </c>
      <c r="Z170" s="19"/>
    </row>
    <row r="171" spans="1:26" ht="19.5" customHeight="1" thickBot="1">
      <c r="A171" s="47">
        <v>165</v>
      </c>
      <c r="B171" s="48" t="s">
        <v>159</v>
      </c>
      <c r="C171" s="49">
        <v>20</v>
      </c>
      <c r="D171" s="49" t="s">
        <v>13</v>
      </c>
      <c r="E171" s="49">
        <v>36.9</v>
      </c>
      <c r="F171" s="50">
        <v>738</v>
      </c>
      <c r="G171" s="20"/>
      <c r="H171" s="21"/>
      <c r="I171" s="22"/>
      <c r="J171" s="23"/>
      <c r="K171" s="20"/>
      <c r="L171" s="21"/>
      <c r="M171" s="20">
        <v>20</v>
      </c>
      <c r="N171" s="21">
        <v>30544.2</v>
      </c>
      <c r="O171" s="20"/>
      <c r="P171" s="21"/>
      <c r="Q171" s="68"/>
      <c r="R171" s="69"/>
      <c r="S171" s="68"/>
      <c r="T171" s="78"/>
      <c r="U171" s="22"/>
      <c r="V171" s="23"/>
      <c r="W171" s="20"/>
      <c r="X171" s="21"/>
      <c r="Y171" s="18">
        <f t="shared" si="2"/>
        <v>30544.2</v>
      </c>
      <c r="Z171" s="19"/>
    </row>
    <row r="172" spans="1:26" ht="19.5" customHeight="1" thickBot="1">
      <c r="A172" s="47">
        <v>166</v>
      </c>
      <c r="B172" s="48" t="s">
        <v>160</v>
      </c>
      <c r="C172" s="49">
        <v>5</v>
      </c>
      <c r="D172" s="49" t="s">
        <v>13</v>
      </c>
      <c r="E172" s="49">
        <v>39.520000000000003</v>
      </c>
      <c r="F172" s="50">
        <v>197.6</v>
      </c>
      <c r="G172" s="20"/>
      <c r="H172" s="21"/>
      <c r="I172" s="22"/>
      <c r="J172" s="23"/>
      <c r="K172" s="20"/>
      <c r="L172" s="21"/>
      <c r="M172" s="20"/>
      <c r="N172" s="21"/>
      <c r="O172" s="20">
        <v>5</v>
      </c>
      <c r="P172" s="21">
        <v>8178.25</v>
      </c>
      <c r="Q172" s="68"/>
      <c r="R172" s="69"/>
      <c r="S172" s="68"/>
      <c r="T172" s="78"/>
      <c r="U172" s="22"/>
      <c r="V172" s="23"/>
      <c r="W172" s="20"/>
      <c r="X172" s="21"/>
      <c r="Y172" s="18">
        <f t="shared" si="2"/>
        <v>8178.25</v>
      </c>
      <c r="Z172" s="19"/>
    </row>
    <row r="173" spans="1:26" ht="19.5" customHeight="1" thickBot="1">
      <c r="A173" s="47">
        <v>167</v>
      </c>
      <c r="B173" s="48" t="s">
        <v>161</v>
      </c>
      <c r="C173" s="49">
        <v>2</v>
      </c>
      <c r="D173" s="49" t="s">
        <v>13</v>
      </c>
      <c r="E173" s="49">
        <v>22.02</v>
      </c>
      <c r="F173" s="50">
        <v>44.04</v>
      </c>
      <c r="G173" s="20"/>
      <c r="H173" s="21"/>
      <c r="I173" s="22"/>
      <c r="J173" s="23"/>
      <c r="K173" s="20"/>
      <c r="L173" s="21"/>
      <c r="M173" s="20"/>
      <c r="N173" s="21"/>
      <c r="O173" s="20">
        <v>2</v>
      </c>
      <c r="P173" s="21">
        <v>1822.72</v>
      </c>
      <c r="Q173" s="68"/>
      <c r="R173" s="69"/>
      <c r="S173" s="68"/>
      <c r="T173" s="78"/>
      <c r="U173" s="22"/>
      <c r="V173" s="23"/>
      <c r="W173" s="20"/>
      <c r="X173" s="21"/>
      <c r="Y173" s="18">
        <f t="shared" si="2"/>
        <v>1822.72</v>
      </c>
      <c r="Z173" s="19"/>
    </row>
    <row r="174" spans="1:26" ht="19.5" customHeight="1" thickBot="1">
      <c r="A174" s="47">
        <v>168</v>
      </c>
      <c r="B174" s="48" t="s">
        <v>162</v>
      </c>
      <c r="C174" s="49">
        <v>2</v>
      </c>
      <c r="D174" s="49" t="s">
        <v>13</v>
      </c>
      <c r="E174" s="49">
        <v>30.59</v>
      </c>
      <c r="F174" s="50">
        <v>61.18</v>
      </c>
      <c r="G174" s="20"/>
      <c r="H174" s="21"/>
      <c r="I174" s="22"/>
      <c r="J174" s="23"/>
      <c r="K174" s="20"/>
      <c r="L174" s="21"/>
      <c r="M174" s="20"/>
      <c r="N174" s="21"/>
      <c r="O174" s="20">
        <v>2</v>
      </c>
      <c r="P174" s="21">
        <v>2532.12</v>
      </c>
      <c r="Q174" s="68"/>
      <c r="R174" s="69"/>
      <c r="S174" s="68"/>
      <c r="T174" s="78"/>
      <c r="U174" s="22"/>
      <c r="V174" s="23"/>
      <c r="W174" s="20"/>
      <c r="X174" s="21"/>
      <c r="Y174" s="18">
        <f t="shared" si="2"/>
        <v>2532.12</v>
      </c>
      <c r="Z174" s="19"/>
    </row>
    <row r="175" spans="1:26" ht="19.5" customHeight="1" thickBot="1">
      <c r="A175" s="47">
        <v>169</v>
      </c>
      <c r="B175" s="48" t="s">
        <v>163</v>
      </c>
      <c r="C175" s="49">
        <v>4</v>
      </c>
      <c r="D175" s="49" t="s">
        <v>13</v>
      </c>
      <c r="E175" s="49">
        <v>17.79</v>
      </c>
      <c r="F175" s="50">
        <v>71.16</v>
      </c>
      <c r="G175" s="20"/>
      <c r="H175" s="21"/>
      <c r="I175" s="22"/>
      <c r="J175" s="23"/>
      <c r="K175" s="20"/>
      <c r="L175" s="21"/>
      <c r="M175" s="20"/>
      <c r="N175" s="21"/>
      <c r="O175" s="20">
        <v>4</v>
      </c>
      <c r="P175" s="21">
        <v>2945.16</v>
      </c>
      <c r="Q175" s="68"/>
      <c r="R175" s="69"/>
      <c r="S175" s="68"/>
      <c r="T175" s="78"/>
      <c r="U175" s="22"/>
      <c r="V175" s="23"/>
      <c r="W175" s="20"/>
      <c r="X175" s="21"/>
      <c r="Y175" s="18">
        <f t="shared" si="2"/>
        <v>2945.16</v>
      </c>
      <c r="Z175" s="19"/>
    </row>
    <row r="176" spans="1:26" ht="51" customHeight="1" thickBot="1">
      <c r="A176" s="47">
        <v>170</v>
      </c>
      <c r="B176" s="48" t="s">
        <v>164</v>
      </c>
      <c r="C176" s="49">
        <v>300</v>
      </c>
      <c r="D176" s="49" t="s">
        <v>13</v>
      </c>
      <c r="E176" s="49">
        <v>12.9</v>
      </c>
      <c r="F176" s="50">
        <v>3870</v>
      </c>
      <c r="G176" s="20"/>
      <c r="H176" s="21"/>
      <c r="I176" s="22">
        <v>300</v>
      </c>
      <c r="J176" s="23">
        <v>160170</v>
      </c>
      <c r="K176" s="20"/>
      <c r="L176" s="21"/>
      <c r="M176" s="20"/>
      <c r="N176" s="21"/>
      <c r="O176" s="20"/>
      <c r="P176" s="21"/>
      <c r="Q176" s="68"/>
      <c r="R176" s="69"/>
      <c r="S176" s="68"/>
      <c r="T176" s="78"/>
      <c r="U176" s="22"/>
      <c r="V176" s="23"/>
      <c r="W176" s="20"/>
      <c r="X176" s="21"/>
      <c r="Y176" s="18">
        <f t="shared" si="2"/>
        <v>160170</v>
      </c>
      <c r="Z176" s="19"/>
    </row>
    <row r="177" spans="1:26" ht="36" customHeight="1" thickBot="1">
      <c r="A177" s="47">
        <v>171</v>
      </c>
      <c r="B177" s="48" t="s">
        <v>165</v>
      </c>
      <c r="C177" s="49">
        <v>200</v>
      </c>
      <c r="D177" s="49" t="s">
        <v>13</v>
      </c>
      <c r="E177" s="49">
        <v>12.9</v>
      </c>
      <c r="F177" s="50">
        <v>2580</v>
      </c>
      <c r="G177" s="20"/>
      <c r="H177" s="21"/>
      <c r="I177" s="22">
        <v>200</v>
      </c>
      <c r="J177" s="23">
        <v>106780</v>
      </c>
      <c r="K177" s="20"/>
      <c r="L177" s="21"/>
      <c r="M177" s="20"/>
      <c r="N177" s="21"/>
      <c r="O177" s="20"/>
      <c r="P177" s="21"/>
      <c r="Q177" s="68"/>
      <c r="R177" s="69"/>
      <c r="S177" s="68"/>
      <c r="T177" s="78"/>
      <c r="U177" s="22"/>
      <c r="V177" s="23"/>
      <c r="W177" s="20"/>
      <c r="X177" s="21"/>
      <c r="Y177" s="18">
        <f t="shared" si="2"/>
        <v>106780</v>
      </c>
      <c r="Z177" s="19"/>
    </row>
    <row r="178" spans="1:26" ht="45.75" customHeight="1" thickBot="1">
      <c r="A178" s="47">
        <v>172</v>
      </c>
      <c r="B178" s="48" t="s">
        <v>166</v>
      </c>
      <c r="C178" s="49">
        <v>200</v>
      </c>
      <c r="D178" s="49" t="s">
        <v>13</v>
      </c>
      <c r="E178" s="49">
        <v>12.9</v>
      </c>
      <c r="F178" s="50">
        <v>2580</v>
      </c>
      <c r="G178" s="20"/>
      <c r="H178" s="21"/>
      <c r="I178" s="22">
        <v>200</v>
      </c>
      <c r="J178" s="23">
        <v>106780</v>
      </c>
      <c r="K178" s="20"/>
      <c r="L178" s="21"/>
      <c r="M178" s="20"/>
      <c r="N178" s="21"/>
      <c r="O178" s="20"/>
      <c r="P178" s="21"/>
      <c r="Q178" s="68"/>
      <c r="R178" s="69"/>
      <c r="S178" s="68"/>
      <c r="T178" s="78"/>
      <c r="U178" s="22"/>
      <c r="V178" s="23"/>
      <c r="W178" s="20"/>
      <c r="X178" s="21"/>
      <c r="Y178" s="18">
        <f t="shared" si="2"/>
        <v>106780</v>
      </c>
      <c r="Z178" s="19"/>
    </row>
    <row r="179" spans="1:26" ht="94.5" customHeight="1" thickBot="1">
      <c r="A179" s="47">
        <v>173</v>
      </c>
      <c r="B179" s="48" t="s">
        <v>167</v>
      </c>
      <c r="C179" s="49">
        <v>50</v>
      </c>
      <c r="D179" s="49" t="s">
        <v>13</v>
      </c>
      <c r="E179" s="49">
        <v>198</v>
      </c>
      <c r="F179" s="50">
        <v>9900</v>
      </c>
      <c r="G179" s="20"/>
      <c r="H179" s="21"/>
      <c r="I179" s="22"/>
      <c r="J179" s="23"/>
      <c r="K179" s="20"/>
      <c r="L179" s="21"/>
      <c r="M179" s="20">
        <v>50</v>
      </c>
      <c r="N179" s="21">
        <v>409740.21</v>
      </c>
      <c r="O179" s="20"/>
      <c r="P179" s="21"/>
      <c r="Q179" s="68"/>
      <c r="R179" s="69"/>
      <c r="S179" s="68"/>
      <c r="T179" s="78"/>
      <c r="U179" s="22"/>
      <c r="V179" s="23"/>
      <c r="W179" s="20"/>
      <c r="X179" s="21"/>
      <c r="Y179" s="18">
        <f t="shared" si="2"/>
        <v>409740.21</v>
      </c>
      <c r="Z179" s="19"/>
    </row>
    <row r="180" spans="1:26" ht="19.5" customHeight="1" thickBot="1">
      <c r="A180" s="47">
        <v>174</v>
      </c>
      <c r="B180" s="48" t="s">
        <v>168</v>
      </c>
      <c r="C180" s="49">
        <v>30</v>
      </c>
      <c r="D180" s="49" t="s">
        <v>13</v>
      </c>
      <c r="E180" s="49">
        <v>87</v>
      </c>
      <c r="F180" s="50">
        <v>2610</v>
      </c>
      <c r="G180" s="20"/>
      <c r="H180" s="21"/>
      <c r="I180" s="22"/>
      <c r="J180" s="23"/>
      <c r="K180" s="20"/>
      <c r="L180" s="21"/>
      <c r="M180" s="20"/>
      <c r="N180" s="21"/>
      <c r="O180" s="20"/>
      <c r="P180" s="21"/>
      <c r="Q180" s="68">
        <v>30</v>
      </c>
      <c r="R180" s="69">
        <v>108022.42</v>
      </c>
      <c r="S180" s="68"/>
      <c r="T180" s="78"/>
      <c r="U180" s="22"/>
      <c r="V180" s="23"/>
      <c r="W180" s="20"/>
      <c r="X180" s="21"/>
      <c r="Y180" s="18">
        <f t="shared" si="2"/>
        <v>108022.42</v>
      </c>
      <c r="Z180" s="19"/>
    </row>
    <row r="181" spans="1:26" ht="19.5" customHeight="1" thickBot="1">
      <c r="A181" s="47">
        <v>175</v>
      </c>
      <c r="B181" s="48" t="s">
        <v>169</v>
      </c>
      <c r="C181" s="49">
        <v>150</v>
      </c>
      <c r="D181" s="49" t="s">
        <v>13</v>
      </c>
      <c r="E181" s="49">
        <v>359</v>
      </c>
      <c r="F181" s="50">
        <v>53850</v>
      </c>
      <c r="G181" s="20"/>
      <c r="H181" s="21"/>
      <c r="I181" s="22"/>
      <c r="J181" s="23"/>
      <c r="K181" s="20"/>
      <c r="L181" s="21"/>
      <c r="M181" s="20">
        <v>150</v>
      </c>
      <c r="N181" s="21">
        <v>2228738.42</v>
      </c>
      <c r="O181" s="20"/>
      <c r="P181" s="21"/>
      <c r="Q181" s="68"/>
      <c r="R181" s="69"/>
      <c r="S181" s="68"/>
      <c r="T181" s="78"/>
      <c r="U181" s="22"/>
      <c r="V181" s="23"/>
      <c r="W181" s="20"/>
      <c r="X181" s="21"/>
      <c r="Y181" s="18">
        <f t="shared" si="2"/>
        <v>2228738.42</v>
      </c>
      <c r="Z181" s="19"/>
    </row>
    <row r="182" spans="1:26" ht="19.5" customHeight="1" thickBot="1">
      <c r="A182" s="47">
        <v>176</v>
      </c>
      <c r="B182" s="48" t="s">
        <v>170</v>
      </c>
      <c r="C182" s="49">
        <v>3000</v>
      </c>
      <c r="D182" s="49" t="s">
        <v>13</v>
      </c>
      <c r="E182" s="49">
        <v>25</v>
      </c>
      <c r="F182" s="50">
        <v>75000</v>
      </c>
      <c r="G182" s="20"/>
      <c r="H182" s="21"/>
      <c r="I182" s="22"/>
      <c r="J182" s="23"/>
      <c r="K182" s="20"/>
      <c r="L182" s="21"/>
      <c r="M182" s="20"/>
      <c r="N182" s="21"/>
      <c r="O182" s="20">
        <v>3000</v>
      </c>
      <c r="P182" s="21">
        <v>3104100</v>
      </c>
      <c r="Q182" s="68"/>
      <c r="R182" s="69"/>
      <c r="S182" s="68"/>
      <c r="T182" s="78"/>
      <c r="U182" s="22"/>
      <c r="V182" s="23"/>
      <c r="W182" s="20"/>
      <c r="X182" s="21"/>
      <c r="Y182" s="18">
        <f t="shared" si="2"/>
        <v>3104100</v>
      </c>
      <c r="Z182" s="19"/>
    </row>
    <row r="183" spans="1:26" ht="25.5" customHeight="1" thickBot="1">
      <c r="A183" s="47">
        <v>177</v>
      </c>
      <c r="B183" s="48" t="s">
        <v>171</v>
      </c>
      <c r="C183" s="49">
        <v>400</v>
      </c>
      <c r="D183" s="49" t="s">
        <v>13</v>
      </c>
      <c r="E183" s="49">
        <v>19.850000000000001</v>
      </c>
      <c r="F183" s="50">
        <v>7940</v>
      </c>
      <c r="G183" s="24"/>
      <c r="H183" s="25"/>
      <c r="I183" s="26">
        <v>400</v>
      </c>
      <c r="J183" s="27">
        <v>328619.92</v>
      </c>
      <c r="K183" s="24"/>
      <c r="L183" s="25"/>
      <c r="M183" s="24"/>
      <c r="N183" s="25"/>
      <c r="O183" s="24"/>
      <c r="P183" s="25"/>
      <c r="Q183" s="70"/>
      <c r="R183" s="71"/>
      <c r="S183" s="70"/>
      <c r="T183" s="79"/>
      <c r="U183" s="26"/>
      <c r="V183" s="27"/>
      <c r="W183" s="24"/>
      <c r="X183" s="25"/>
      <c r="Y183" s="18">
        <f t="shared" si="2"/>
        <v>328619.92</v>
      </c>
    </row>
    <row r="184" spans="1:26" ht="15.75" thickBot="1">
      <c r="A184" s="57">
        <v>178</v>
      </c>
      <c r="B184" s="52" t="s">
        <v>172</v>
      </c>
      <c r="C184" s="58">
        <v>200</v>
      </c>
      <c r="D184" s="58" t="s">
        <v>13</v>
      </c>
      <c r="E184" s="58">
        <v>392</v>
      </c>
      <c r="F184" s="59">
        <v>78400</v>
      </c>
      <c r="G184" s="28"/>
      <c r="H184" s="29"/>
      <c r="I184" s="30"/>
      <c r="J184" s="31"/>
      <c r="K184" s="28"/>
      <c r="L184" s="29"/>
      <c r="M184" s="28"/>
      <c r="N184" s="29"/>
      <c r="O184" s="28"/>
      <c r="P184" s="29"/>
      <c r="Q184" s="72"/>
      <c r="R184" s="73"/>
      <c r="S184" s="80"/>
      <c r="T184" s="81"/>
      <c r="U184" s="30">
        <v>61</v>
      </c>
      <c r="V184" s="31">
        <v>989667.66</v>
      </c>
      <c r="W184" s="28">
        <f>132+7</f>
        <v>139</v>
      </c>
      <c r="X184" s="64">
        <f>121888.48+2298468.48</f>
        <v>2420356.96</v>
      </c>
      <c r="Y184" s="32">
        <f t="shared" si="2"/>
        <v>3410024.62</v>
      </c>
    </row>
    <row r="185" spans="1:26" s="38" customFormat="1" ht="36.75" customHeight="1" thickBot="1">
      <c r="A185" s="60"/>
      <c r="B185" s="61" t="s">
        <v>173</v>
      </c>
      <c r="C185" s="62"/>
      <c r="D185" s="62"/>
      <c r="E185" s="62"/>
      <c r="F185" s="63">
        <f>SUM(F6:F184)</f>
        <v>472012.48</v>
      </c>
      <c r="G185" s="33"/>
      <c r="H185" s="34">
        <f>SUM(H6:H184)</f>
        <v>440781</v>
      </c>
      <c r="I185" s="35"/>
      <c r="J185" s="36">
        <f>SUM(J6:J184)</f>
        <v>702349.91999999993</v>
      </c>
      <c r="K185" s="33"/>
      <c r="L185" s="34">
        <f>SUM(L6:L184)</f>
        <v>380023.68999999994</v>
      </c>
      <c r="M185" s="33"/>
      <c r="N185" s="34">
        <f>SUM(SUM(N6:N184))</f>
        <v>2757126.5</v>
      </c>
      <c r="O185" s="33"/>
      <c r="P185" s="34">
        <f>SUM(P6:P184)</f>
        <v>9313364.2699999996</v>
      </c>
      <c r="Q185" s="74"/>
      <c r="R185" s="75">
        <f>SUM(R6:R184)</f>
        <v>1269780.44</v>
      </c>
      <c r="S185" s="82"/>
      <c r="T185" s="86">
        <f>SUM(T6:T184)</f>
        <v>992066</v>
      </c>
      <c r="U185" s="35"/>
      <c r="V185" s="36">
        <f>SUM(V6:V184)</f>
        <v>1175706.1400000001</v>
      </c>
      <c r="W185" s="33"/>
      <c r="X185" s="34">
        <f>SUM(X6:X184)</f>
        <v>2496451.5299999998</v>
      </c>
      <c r="Y185" s="37">
        <f>H185+J185+L185+N185+P185+R185+T185+V185+X185</f>
        <v>19527649.489999998</v>
      </c>
    </row>
    <row r="186" spans="1:26" ht="34.5" customHeight="1">
      <c r="A186" s="222" t="s">
        <v>398</v>
      </c>
      <c r="B186" s="222"/>
      <c r="C186" s="222"/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</row>
    <row r="188" spans="1:26">
      <c r="A188" s="223" t="s">
        <v>15</v>
      </c>
      <c r="B188" s="223"/>
    </row>
    <row r="189" spans="1:26">
      <c r="A189" s="223" t="s">
        <v>16</v>
      </c>
      <c r="B189" s="223"/>
    </row>
  </sheetData>
  <mergeCells count="41">
    <mergeCell ref="R1:X1"/>
    <mergeCell ref="A2:Y2"/>
    <mergeCell ref="A11:A12"/>
    <mergeCell ref="C11:C12"/>
    <mergeCell ref="D11:D12"/>
    <mergeCell ref="E11:E12"/>
    <mergeCell ref="F11:F12"/>
    <mergeCell ref="T4:T5"/>
    <mergeCell ref="Y3:Y5"/>
    <mergeCell ref="Q4:Q5"/>
    <mergeCell ref="R4:R5"/>
    <mergeCell ref="S4:S5"/>
    <mergeCell ref="U3:V3"/>
    <mergeCell ref="W3:X3"/>
    <mergeCell ref="U4:U5"/>
    <mergeCell ref="V4:V5"/>
    <mergeCell ref="X4:X5"/>
    <mergeCell ref="A186:Y186"/>
    <mergeCell ref="A188:B188"/>
    <mergeCell ref="A189:B189"/>
    <mergeCell ref="C3:C5"/>
    <mergeCell ref="D3:D5"/>
    <mergeCell ref="F3:F5"/>
    <mergeCell ref="G4:G5"/>
    <mergeCell ref="H4:H5"/>
    <mergeCell ref="I4:I5"/>
    <mergeCell ref="J4:J5"/>
    <mergeCell ref="K4:K5"/>
    <mergeCell ref="L4:L5"/>
    <mergeCell ref="M4:M5"/>
    <mergeCell ref="N4:N5"/>
    <mergeCell ref="Q3:R3"/>
    <mergeCell ref="S3:T3"/>
    <mergeCell ref="I3:J3"/>
    <mergeCell ref="K3:L3"/>
    <mergeCell ref="W4:W5"/>
    <mergeCell ref="G3:H3"/>
    <mergeCell ref="M3:N3"/>
    <mergeCell ref="O3:P3"/>
    <mergeCell ref="O4:O5"/>
    <mergeCell ref="P4:P5"/>
  </mergeCells>
  <pageMargins left="0.118110236220472" right="0.118110236220472" top="0.15748031496063" bottom="0.15748031496063" header="0.31496062992126" footer="0.31496062992126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3"/>
  <sheetViews>
    <sheetView workbookViewId="0">
      <selection activeCell="F1" sqref="F1:I1"/>
    </sheetView>
  </sheetViews>
  <sheetFormatPr defaultColWidth="9" defaultRowHeight="15"/>
  <cols>
    <col min="1" max="1" width="5.42578125" customWidth="1"/>
    <col min="2" max="2" width="31.140625" customWidth="1"/>
    <col min="3" max="3" width="44.42578125" customWidth="1"/>
    <col min="5" max="5" width="12.42578125" customWidth="1"/>
    <col min="6" max="7" width="11.140625" customWidth="1"/>
    <col min="8" max="8" width="11.28515625" style="12" customWidth="1"/>
    <col min="9" max="9" width="13" style="12" customWidth="1"/>
  </cols>
  <sheetData>
    <row r="1" spans="1:9" ht="72" customHeight="1">
      <c r="F1" s="257" t="s">
        <v>306</v>
      </c>
      <c r="G1" s="257"/>
      <c r="H1" s="257"/>
      <c r="I1" s="257"/>
    </row>
    <row r="2" spans="1:9" ht="85.5" customHeight="1">
      <c r="A2" s="263" t="s">
        <v>296</v>
      </c>
      <c r="B2" s="263"/>
      <c r="C2" s="263"/>
      <c r="D2" s="263"/>
      <c r="E2" s="263"/>
      <c r="F2" s="263"/>
      <c r="G2" s="263"/>
      <c r="H2" s="263"/>
      <c r="I2" s="263"/>
    </row>
    <row r="3" spans="1:9" ht="15.75" thickBot="1">
      <c r="H3"/>
      <c r="I3"/>
    </row>
    <row r="4" spans="1:9" ht="16.5" thickBot="1">
      <c r="A4" s="264" t="s">
        <v>190</v>
      </c>
      <c r="B4" s="266" t="s">
        <v>191</v>
      </c>
      <c r="C4" s="264" t="s">
        <v>192</v>
      </c>
      <c r="D4" s="258" t="s">
        <v>294</v>
      </c>
      <c r="E4" s="258" t="s">
        <v>193</v>
      </c>
      <c r="F4" s="258" t="s">
        <v>194</v>
      </c>
      <c r="G4" s="260">
        <v>45954</v>
      </c>
      <c r="H4" s="261"/>
      <c r="I4" s="262"/>
    </row>
    <row r="5" spans="1:9" ht="80.25" customHeight="1" thickBot="1">
      <c r="A5" s="265"/>
      <c r="B5" s="267"/>
      <c r="C5" s="265"/>
      <c r="D5" s="259"/>
      <c r="E5" s="259"/>
      <c r="F5" s="259"/>
      <c r="G5" s="87" t="s">
        <v>295</v>
      </c>
      <c r="H5" s="88" t="s">
        <v>293</v>
      </c>
      <c r="I5" s="89" t="s">
        <v>357</v>
      </c>
    </row>
    <row r="6" spans="1:9" ht="15.75" customHeight="1" thickBot="1">
      <c r="A6" s="90">
        <v>1</v>
      </c>
      <c r="B6" s="97" t="s">
        <v>195</v>
      </c>
      <c r="C6" s="97" t="s">
        <v>196</v>
      </c>
      <c r="D6" s="91">
        <v>1</v>
      </c>
      <c r="E6" s="92">
        <v>140</v>
      </c>
      <c r="F6" s="93">
        <v>140</v>
      </c>
      <c r="G6" s="94">
        <v>41.896999999999998</v>
      </c>
      <c r="H6" s="95">
        <v>1</v>
      </c>
      <c r="I6" s="96">
        <f>H6*G6*E6</f>
        <v>5865.58</v>
      </c>
    </row>
    <row r="7" spans="1:9" ht="16.5" thickBot="1">
      <c r="A7" s="90">
        <v>2</v>
      </c>
      <c r="B7" s="97" t="s">
        <v>197</v>
      </c>
      <c r="C7" s="97" t="s">
        <v>198</v>
      </c>
      <c r="D7" s="91">
        <v>20</v>
      </c>
      <c r="E7" s="92">
        <v>0.8</v>
      </c>
      <c r="F7" s="93">
        <v>16</v>
      </c>
      <c r="G7" s="98">
        <v>41.896999999999998</v>
      </c>
      <c r="H7" s="99">
        <v>20</v>
      </c>
      <c r="I7" s="100">
        <f t="shared" ref="I7:I67" si="0">H7*G7*E7</f>
        <v>670.35199999999998</v>
      </c>
    </row>
    <row r="8" spans="1:9" ht="16.5" thickBot="1">
      <c r="A8" s="90">
        <v>3</v>
      </c>
      <c r="B8" s="97" t="s">
        <v>197</v>
      </c>
      <c r="C8" s="97" t="s">
        <v>297</v>
      </c>
      <c r="D8" s="91">
        <v>20</v>
      </c>
      <c r="E8" s="92">
        <v>0.95</v>
      </c>
      <c r="F8" s="93">
        <v>19</v>
      </c>
      <c r="G8" s="98">
        <v>41.896999999999998</v>
      </c>
      <c r="H8" s="99">
        <v>20</v>
      </c>
      <c r="I8" s="100">
        <f t="shared" si="0"/>
        <v>796.04299999999989</v>
      </c>
    </row>
    <row r="9" spans="1:9" ht="16.5" thickBot="1">
      <c r="A9" s="90">
        <v>4</v>
      </c>
      <c r="B9" s="97" t="s">
        <v>197</v>
      </c>
      <c r="C9" s="97" t="s">
        <v>298</v>
      </c>
      <c r="D9" s="91">
        <v>10</v>
      </c>
      <c r="E9" s="92">
        <v>2.1</v>
      </c>
      <c r="F9" s="93">
        <v>21</v>
      </c>
      <c r="G9" s="98">
        <v>41.896999999999998</v>
      </c>
      <c r="H9" s="99">
        <v>10</v>
      </c>
      <c r="I9" s="100">
        <f t="shared" si="0"/>
        <v>879.83699999999999</v>
      </c>
    </row>
    <row r="10" spans="1:9" ht="32.25" thickBot="1">
      <c r="A10" s="90">
        <v>5</v>
      </c>
      <c r="B10" s="97" t="s">
        <v>199</v>
      </c>
      <c r="C10" s="97" t="s">
        <v>200</v>
      </c>
      <c r="D10" s="91">
        <v>1</v>
      </c>
      <c r="E10" s="92">
        <v>4540</v>
      </c>
      <c r="F10" s="93">
        <v>4540</v>
      </c>
      <c r="G10" s="98">
        <v>41.896999999999998</v>
      </c>
      <c r="H10" s="99">
        <v>1</v>
      </c>
      <c r="I10" s="100">
        <f t="shared" si="0"/>
        <v>190212.38</v>
      </c>
    </row>
    <row r="11" spans="1:9" ht="30.75" customHeight="1" thickBot="1">
      <c r="A11" s="90">
        <v>6</v>
      </c>
      <c r="B11" s="97" t="s">
        <v>201</v>
      </c>
      <c r="C11" s="97" t="s">
        <v>202</v>
      </c>
      <c r="D11" s="91">
        <v>1</v>
      </c>
      <c r="E11" s="92">
        <v>1335</v>
      </c>
      <c r="F11" s="93">
        <v>1335</v>
      </c>
      <c r="G11" s="98">
        <v>41.896999999999998</v>
      </c>
      <c r="H11" s="99">
        <v>1</v>
      </c>
      <c r="I11" s="100">
        <f t="shared" si="0"/>
        <v>55932.494999999995</v>
      </c>
    </row>
    <row r="12" spans="1:9" ht="16.5" thickBot="1">
      <c r="A12" s="90">
        <v>7</v>
      </c>
      <c r="B12" s="97" t="s">
        <v>203</v>
      </c>
      <c r="C12" s="97" t="s">
        <v>299</v>
      </c>
      <c r="D12" s="91">
        <v>305</v>
      </c>
      <c r="E12" s="92">
        <v>0.4</v>
      </c>
      <c r="F12" s="93">
        <v>122</v>
      </c>
      <c r="G12" s="98">
        <v>41.896999999999998</v>
      </c>
      <c r="H12" s="99">
        <v>305</v>
      </c>
      <c r="I12" s="100">
        <f t="shared" si="0"/>
        <v>5111.4340000000002</v>
      </c>
    </row>
    <row r="13" spans="1:9" ht="40.5" customHeight="1" thickBot="1">
      <c r="A13" s="90">
        <v>8</v>
      </c>
      <c r="B13" s="97" t="s">
        <v>204</v>
      </c>
      <c r="C13" s="97" t="s">
        <v>205</v>
      </c>
      <c r="D13" s="91">
        <v>1</v>
      </c>
      <c r="E13" s="92">
        <v>17</v>
      </c>
      <c r="F13" s="93">
        <v>17</v>
      </c>
      <c r="G13" s="98">
        <v>41.896999999999998</v>
      </c>
      <c r="H13" s="99">
        <v>1</v>
      </c>
      <c r="I13" s="100">
        <f t="shared" si="0"/>
        <v>712.24900000000002</v>
      </c>
    </row>
    <row r="14" spans="1:9" ht="40.5" customHeight="1" thickBot="1">
      <c r="A14" s="90">
        <v>9</v>
      </c>
      <c r="B14" s="97" t="s">
        <v>206</v>
      </c>
      <c r="C14" s="97" t="s">
        <v>207</v>
      </c>
      <c r="D14" s="91">
        <v>2</v>
      </c>
      <c r="E14" s="92">
        <v>8</v>
      </c>
      <c r="F14" s="93">
        <v>16</v>
      </c>
      <c r="G14" s="98">
        <v>41.896999999999998</v>
      </c>
      <c r="H14" s="99">
        <v>2</v>
      </c>
      <c r="I14" s="100">
        <f t="shared" si="0"/>
        <v>670.35199999999998</v>
      </c>
    </row>
    <row r="15" spans="1:9" ht="45" customHeight="1" thickBot="1">
      <c r="A15" s="90">
        <v>10</v>
      </c>
      <c r="B15" s="97" t="s">
        <v>208</v>
      </c>
      <c r="C15" s="97" t="s">
        <v>209</v>
      </c>
      <c r="D15" s="91">
        <v>2</v>
      </c>
      <c r="E15" s="92">
        <v>26</v>
      </c>
      <c r="F15" s="93">
        <v>52</v>
      </c>
      <c r="G15" s="98">
        <v>41.896999999999998</v>
      </c>
      <c r="H15" s="99">
        <v>2</v>
      </c>
      <c r="I15" s="100">
        <f t="shared" si="0"/>
        <v>2178.6439999999998</v>
      </c>
    </row>
    <row r="16" spans="1:9" ht="54.75" customHeight="1" thickBot="1">
      <c r="A16" s="90">
        <v>11</v>
      </c>
      <c r="B16" s="97" t="s">
        <v>210</v>
      </c>
      <c r="C16" s="97" t="s">
        <v>211</v>
      </c>
      <c r="D16" s="91">
        <v>2</v>
      </c>
      <c r="E16" s="92">
        <v>3</v>
      </c>
      <c r="F16" s="93">
        <v>6</v>
      </c>
      <c r="G16" s="98">
        <v>41.896999999999998</v>
      </c>
      <c r="H16" s="99">
        <v>2</v>
      </c>
      <c r="I16" s="100">
        <f t="shared" si="0"/>
        <v>251.38200000000001</v>
      </c>
    </row>
    <row r="17" spans="1:9" ht="40.5" customHeight="1" thickBot="1">
      <c r="A17" s="90">
        <v>12</v>
      </c>
      <c r="B17" s="97" t="s">
        <v>212</v>
      </c>
      <c r="C17" s="97" t="s">
        <v>213</v>
      </c>
      <c r="D17" s="91">
        <v>2</v>
      </c>
      <c r="E17" s="92">
        <v>9</v>
      </c>
      <c r="F17" s="93">
        <v>18</v>
      </c>
      <c r="G17" s="98">
        <v>41.896999999999998</v>
      </c>
      <c r="H17" s="99">
        <v>2</v>
      </c>
      <c r="I17" s="100">
        <f t="shared" si="0"/>
        <v>754.14599999999996</v>
      </c>
    </row>
    <row r="18" spans="1:9" ht="16.5" thickBot="1">
      <c r="A18" s="90">
        <v>13</v>
      </c>
      <c r="B18" s="97" t="s">
        <v>214</v>
      </c>
      <c r="C18" s="97" t="s">
        <v>215</v>
      </c>
      <c r="D18" s="91">
        <v>3</v>
      </c>
      <c r="E18" s="92">
        <v>495</v>
      </c>
      <c r="F18" s="93">
        <v>1485</v>
      </c>
      <c r="G18" s="98">
        <v>41.896999999999998</v>
      </c>
      <c r="H18" s="99">
        <v>3</v>
      </c>
      <c r="I18" s="100">
        <f t="shared" si="0"/>
        <v>62217.044999999998</v>
      </c>
    </row>
    <row r="19" spans="1:9" ht="16.5" thickBot="1">
      <c r="A19" s="90">
        <v>14</v>
      </c>
      <c r="B19" s="97" t="s">
        <v>214</v>
      </c>
      <c r="C19" s="97" t="s">
        <v>216</v>
      </c>
      <c r="D19" s="91">
        <v>22</v>
      </c>
      <c r="E19" s="92">
        <v>575</v>
      </c>
      <c r="F19" s="93">
        <v>12650</v>
      </c>
      <c r="G19" s="98">
        <v>41.896999999999998</v>
      </c>
      <c r="H19" s="99">
        <v>22</v>
      </c>
      <c r="I19" s="100">
        <f t="shared" si="0"/>
        <v>529997.04999999993</v>
      </c>
    </row>
    <row r="20" spans="1:9" ht="21" customHeight="1" thickBot="1">
      <c r="A20" s="90">
        <v>15</v>
      </c>
      <c r="B20" s="97" t="s">
        <v>217</v>
      </c>
      <c r="C20" s="97" t="s">
        <v>218</v>
      </c>
      <c r="D20" s="91">
        <v>25</v>
      </c>
      <c r="E20" s="92">
        <v>20</v>
      </c>
      <c r="F20" s="93">
        <v>500</v>
      </c>
      <c r="G20" s="98">
        <v>41.896999999999998</v>
      </c>
      <c r="H20" s="99">
        <v>25</v>
      </c>
      <c r="I20" s="100">
        <f t="shared" si="0"/>
        <v>20948.5</v>
      </c>
    </row>
    <row r="21" spans="1:9" ht="16.5" thickBot="1">
      <c r="A21" s="90">
        <v>16</v>
      </c>
      <c r="B21" s="97" t="s">
        <v>219</v>
      </c>
      <c r="C21" s="97" t="s">
        <v>220</v>
      </c>
      <c r="D21" s="91">
        <v>25</v>
      </c>
      <c r="E21" s="92">
        <v>15</v>
      </c>
      <c r="F21" s="93">
        <v>375</v>
      </c>
      <c r="G21" s="98">
        <v>41.896999999999998</v>
      </c>
      <c r="H21" s="99">
        <v>25</v>
      </c>
      <c r="I21" s="100">
        <f t="shared" si="0"/>
        <v>15711.375</v>
      </c>
    </row>
    <row r="22" spans="1:9" ht="16.5" thickBot="1">
      <c r="A22" s="90">
        <v>17</v>
      </c>
      <c r="B22" s="112" t="s">
        <v>221</v>
      </c>
      <c r="C22" s="97" t="s">
        <v>222</v>
      </c>
      <c r="D22" s="91">
        <v>6</v>
      </c>
      <c r="E22" s="92">
        <v>238</v>
      </c>
      <c r="F22" s="93">
        <v>1428</v>
      </c>
      <c r="G22" s="98">
        <v>41.896999999999998</v>
      </c>
      <c r="H22" s="99">
        <v>6</v>
      </c>
      <c r="I22" s="100">
        <f t="shared" si="0"/>
        <v>59828.916000000005</v>
      </c>
    </row>
    <row r="23" spans="1:9" ht="16.5" thickBot="1">
      <c r="A23" s="90">
        <v>18</v>
      </c>
      <c r="B23" s="112" t="s">
        <v>221</v>
      </c>
      <c r="C23" s="97" t="s">
        <v>223</v>
      </c>
      <c r="D23" s="91">
        <v>4</v>
      </c>
      <c r="E23" s="92">
        <v>95</v>
      </c>
      <c r="F23" s="93">
        <v>380</v>
      </c>
      <c r="G23" s="98">
        <v>41.896999999999998</v>
      </c>
      <c r="H23" s="99">
        <v>4</v>
      </c>
      <c r="I23" s="100">
        <f t="shared" si="0"/>
        <v>15920.859999999999</v>
      </c>
    </row>
    <row r="24" spans="1:9" ht="32.25" thickBot="1">
      <c r="A24" s="90">
        <v>19</v>
      </c>
      <c r="B24" s="97" t="s">
        <v>224</v>
      </c>
      <c r="C24" s="97" t="s">
        <v>225</v>
      </c>
      <c r="D24" s="91">
        <v>2</v>
      </c>
      <c r="E24" s="92">
        <v>320</v>
      </c>
      <c r="F24" s="93">
        <v>640</v>
      </c>
      <c r="G24" s="98">
        <v>41.896999999999998</v>
      </c>
      <c r="H24" s="99">
        <v>2</v>
      </c>
      <c r="I24" s="100">
        <f t="shared" si="0"/>
        <v>26814.079999999998</v>
      </c>
    </row>
    <row r="25" spans="1:9" ht="32.25" thickBot="1">
      <c r="A25" s="90">
        <v>20</v>
      </c>
      <c r="B25" s="97" t="s">
        <v>226</v>
      </c>
      <c r="C25" s="97" t="s">
        <v>227</v>
      </c>
      <c r="D25" s="91">
        <v>10</v>
      </c>
      <c r="E25" s="92">
        <v>45</v>
      </c>
      <c r="F25" s="93">
        <v>450</v>
      </c>
      <c r="G25" s="98">
        <v>41.896999999999998</v>
      </c>
      <c r="H25" s="99">
        <v>10</v>
      </c>
      <c r="I25" s="100">
        <f t="shared" si="0"/>
        <v>18853.649999999998</v>
      </c>
    </row>
    <row r="26" spans="1:9" ht="20.25" customHeight="1" thickBot="1">
      <c r="A26" s="90">
        <v>21</v>
      </c>
      <c r="B26" s="97" t="s">
        <v>226</v>
      </c>
      <c r="C26" s="97" t="s">
        <v>228</v>
      </c>
      <c r="D26" s="91">
        <v>6</v>
      </c>
      <c r="E26" s="92">
        <v>17</v>
      </c>
      <c r="F26" s="93">
        <v>102</v>
      </c>
      <c r="G26" s="98">
        <v>41.896999999999998</v>
      </c>
      <c r="H26" s="99">
        <v>6</v>
      </c>
      <c r="I26" s="100">
        <f t="shared" si="0"/>
        <v>4273.4939999999997</v>
      </c>
    </row>
    <row r="27" spans="1:9" ht="16.5" thickBot="1">
      <c r="A27" s="90">
        <v>22</v>
      </c>
      <c r="B27" s="97" t="s">
        <v>229</v>
      </c>
      <c r="C27" s="97" t="s">
        <v>230</v>
      </c>
      <c r="D27" s="91">
        <v>2</v>
      </c>
      <c r="E27" s="92">
        <v>925</v>
      </c>
      <c r="F27" s="93">
        <v>1850</v>
      </c>
      <c r="G27" s="98">
        <v>41.896999999999998</v>
      </c>
      <c r="H27" s="99">
        <v>2</v>
      </c>
      <c r="I27" s="100">
        <f t="shared" si="0"/>
        <v>77509.45</v>
      </c>
    </row>
    <row r="28" spans="1:9" ht="16.5" thickBot="1">
      <c r="A28" s="90">
        <v>23</v>
      </c>
      <c r="B28" s="97" t="s">
        <v>229</v>
      </c>
      <c r="C28" s="97" t="s">
        <v>231</v>
      </c>
      <c r="D28" s="91">
        <v>1</v>
      </c>
      <c r="E28" s="92">
        <v>495</v>
      </c>
      <c r="F28" s="93">
        <v>495</v>
      </c>
      <c r="G28" s="98">
        <v>41.896999999999998</v>
      </c>
      <c r="H28" s="99">
        <v>1</v>
      </c>
      <c r="I28" s="100">
        <f t="shared" si="0"/>
        <v>20739.014999999999</v>
      </c>
    </row>
    <row r="29" spans="1:9" ht="16.5" thickBot="1">
      <c r="A29" s="90">
        <v>24</v>
      </c>
      <c r="B29" s="97" t="s">
        <v>232</v>
      </c>
      <c r="C29" s="97" t="s">
        <v>233</v>
      </c>
      <c r="D29" s="91">
        <v>4</v>
      </c>
      <c r="E29" s="92">
        <v>610</v>
      </c>
      <c r="F29" s="93">
        <v>2440</v>
      </c>
      <c r="G29" s="98">
        <v>41.896999999999998</v>
      </c>
      <c r="H29" s="99">
        <v>4</v>
      </c>
      <c r="I29" s="100">
        <f t="shared" si="0"/>
        <v>102228.68</v>
      </c>
    </row>
    <row r="30" spans="1:9" ht="16.5" thickBot="1">
      <c r="A30" s="90">
        <v>25</v>
      </c>
      <c r="B30" s="97" t="s">
        <v>232</v>
      </c>
      <c r="C30" s="97" t="s">
        <v>234</v>
      </c>
      <c r="D30" s="91">
        <v>1</v>
      </c>
      <c r="E30" s="92">
        <v>1210</v>
      </c>
      <c r="F30" s="93">
        <v>1210</v>
      </c>
      <c r="G30" s="98">
        <v>41.896999999999998</v>
      </c>
      <c r="H30" s="99">
        <v>1</v>
      </c>
      <c r="I30" s="100">
        <f t="shared" si="0"/>
        <v>50695.369999999995</v>
      </c>
    </row>
    <row r="31" spans="1:9" ht="16.5" thickBot="1">
      <c r="A31" s="90">
        <v>26</v>
      </c>
      <c r="B31" s="97" t="s">
        <v>232</v>
      </c>
      <c r="C31" s="97" t="s">
        <v>235</v>
      </c>
      <c r="D31" s="91">
        <v>6</v>
      </c>
      <c r="E31" s="92">
        <v>310</v>
      </c>
      <c r="F31" s="93">
        <v>1860</v>
      </c>
      <c r="G31" s="98">
        <v>41.896999999999998</v>
      </c>
      <c r="H31" s="99">
        <v>6</v>
      </c>
      <c r="I31" s="100">
        <f t="shared" si="0"/>
        <v>77928.42</v>
      </c>
    </row>
    <row r="32" spans="1:9" ht="16.5" thickBot="1">
      <c r="A32" s="90">
        <v>27</v>
      </c>
      <c r="B32" s="97" t="s">
        <v>236</v>
      </c>
      <c r="C32" s="97" t="s">
        <v>237</v>
      </c>
      <c r="D32" s="91">
        <v>8</v>
      </c>
      <c r="E32" s="92">
        <v>30</v>
      </c>
      <c r="F32" s="93">
        <v>240</v>
      </c>
      <c r="G32" s="98">
        <v>41.896999999999998</v>
      </c>
      <c r="H32" s="99">
        <v>8</v>
      </c>
      <c r="I32" s="100">
        <f t="shared" si="0"/>
        <v>10055.279999999999</v>
      </c>
    </row>
    <row r="33" spans="1:9" ht="16.5" thickBot="1">
      <c r="A33" s="90">
        <v>28</v>
      </c>
      <c r="B33" s="97" t="s">
        <v>236</v>
      </c>
      <c r="C33" s="97" t="s">
        <v>238</v>
      </c>
      <c r="D33" s="91">
        <v>4</v>
      </c>
      <c r="E33" s="92">
        <v>7</v>
      </c>
      <c r="F33" s="93">
        <v>28</v>
      </c>
      <c r="G33" s="98">
        <v>41.896999999999998</v>
      </c>
      <c r="H33" s="99">
        <v>4</v>
      </c>
      <c r="I33" s="100">
        <f t="shared" si="0"/>
        <v>1173.116</v>
      </c>
    </row>
    <row r="34" spans="1:9" ht="16.5" thickBot="1">
      <c r="A34" s="90">
        <v>29</v>
      </c>
      <c r="B34" s="97" t="s">
        <v>232</v>
      </c>
      <c r="C34" s="97" t="s">
        <v>239</v>
      </c>
      <c r="D34" s="91">
        <v>1</v>
      </c>
      <c r="E34" s="92">
        <v>755</v>
      </c>
      <c r="F34" s="93">
        <v>755</v>
      </c>
      <c r="G34" s="98">
        <v>41.896999999999998</v>
      </c>
      <c r="H34" s="99">
        <v>1</v>
      </c>
      <c r="I34" s="100">
        <f t="shared" si="0"/>
        <v>31632.235000000001</v>
      </c>
    </row>
    <row r="35" spans="1:9" ht="16.5" thickBot="1">
      <c r="A35" s="90" t="s">
        <v>240</v>
      </c>
      <c r="B35" s="97" t="s">
        <v>236</v>
      </c>
      <c r="C35" s="97" t="s">
        <v>241</v>
      </c>
      <c r="D35" s="91">
        <v>2</v>
      </c>
      <c r="E35" s="92">
        <v>29</v>
      </c>
      <c r="F35" s="93">
        <v>58</v>
      </c>
      <c r="G35" s="98">
        <v>41.896999999999998</v>
      </c>
      <c r="H35" s="99">
        <v>2</v>
      </c>
      <c r="I35" s="100">
        <f t="shared" si="0"/>
        <v>2430.0259999999998</v>
      </c>
    </row>
    <row r="36" spans="1:9" ht="16.5" thickBot="1">
      <c r="A36" s="90">
        <v>31</v>
      </c>
      <c r="B36" s="97" t="s">
        <v>236</v>
      </c>
      <c r="C36" s="97" t="s">
        <v>242</v>
      </c>
      <c r="D36" s="91">
        <v>1</v>
      </c>
      <c r="E36" s="92">
        <v>10</v>
      </c>
      <c r="F36" s="93">
        <v>10</v>
      </c>
      <c r="G36" s="98">
        <v>41.896999999999998</v>
      </c>
      <c r="H36" s="99">
        <v>1</v>
      </c>
      <c r="I36" s="100">
        <f t="shared" si="0"/>
        <v>418.96999999999997</v>
      </c>
    </row>
    <row r="37" spans="1:9" ht="36" customHeight="1" thickBot="1">
      <c r="A37" s="90">
        <v>32</v>
      </c>
      <c r="B37" s="97" t="s">
        <v>243</v>
      </c>
      <c r="C37" s="97" t="s">
        <v>244</v>
      </c>
      <c r="D37" s="91">
        <v>4</v>
      </c>
      <c r="E37" s="92">
        <v>175</v>
      </c>
      <c r="F37" s="93">
        <v>700</v>
      </c>
      <c r="G37" s="98">
        <v>41.896999999999998</v>
      </c>
      <c r="H37" s="99">
        <v>4</v>
      </c>
      <c r="I37" s="100">
        <f t="shared" si="0"/>
        <v>29327.899999999998</v>
      </c>
    </row>
    <row r="38" spans="1:9" ht="32.25" thickBot="1">
      <c r="A38" s="90">
        <v>33</v>
      </c>
      <c r="B38" s="97" t="s">
        <v>245</v>
      </c>
      <c r="C38" s="97" t="s">
        <v>246</v>
      </c>
      <c r="D38" s="91">
        <v>6</v>
      </c>
      <c r="E38" s="92">
        <v>137</v>
      </c>
      <c r="F38" s="93">
        <v>822</v>
      </c>
      <c r="G38" s="98">
        <v>41.896999999999998</v>
      </c>
      <c r="H38" s="99">
        <v>6</v>
      </c>
      <c r="I38" s="100">
        <f t="shared" si="0"/>
        <v>34439.334000000003</v>
      </c>
    </row>
    <row r="39" spans="1:9" ht="16.5" thickBot="1">
      <c r="A39" s="90">
        <v>34</v>
      </c>
      <c r="B39" s="97" t="s">
        <v>247</v>
      </c>
      <c r="C39" s="97" t="s">
        <v>248</v>
      </c>
      <c r="D39" s="91">
        <v>1</v>
      </c>
      <c r="E39" s="92">
        <v>1105</v>
      </c>
      <c r="F39" s="93">
        <v>1105</v>
      </c>
      <c r="G39" s="98">
        <v>41.896999999999998</v>
      </c>
      <c r="H39" s="99">
        <v>1</v>
      </c>
      <c r="I39" s="100">
        <f t="shared" si="0"/>
        <v>46296.184999999998</v>
      </c>
    </row>
    <row r="40" spans="1:9" ht="16.5" thickBot="1">
      <c r="A40" s="90">
        <v>35</v>
      </c>
      <c r="B40" s="97" t="s">
        <v>249</v>
      </c>
      <c r="C40" s="97" t="s">
        <v>250</v>
      </c>
      <c r="D40" s="91">
        <v>1</v>
      </c>
      <c r="E40" s="92">
        <v>45</v>
      </c>
      <c r="F40" s="93">
        <v>45</v>
      </c>
      <c r="G40" s="98">
        <v>41.896999999999998</v>
      </c>
      <c r="H40" s="99">
        <v>1</v>
      </c>
      <c r="I40" s="100">
        <f t="shared" si="0"/>
        <v>1885.365</v>
      </c>
    </row>
    <row r="41" spans="1:9" ht="16.5" thickBot="1">
      <c r="A41" s="90">
        <v>36</v>
      </c>
      <c r="B41" s="97" t="s">
        <v>247</v>
      </c>
      <c r="C41" s="97" t="s">
        <v>251</v>
      </c>
      <c r="D41" s="91">
        <v>1</v>
      </c>
      <c r="E41" s="92">
        <v>275</v>
      </c>
      <c r="F41" s="93">
        <v>275</v>
      </c>
      <c r="G41" s="98">
        <v>41.896999999999998</v>
      </c>
      <c r="H41" s="99">
        <v>1</v>
      </c>
      <c r="I41" s="100">
        <f t="shared" si="0"/>
        <v>11521.674999999999</v>
      </c>
    </row>
    <row r="42" spans="1:9" ht="16.5" thickBot="1">
      <c r="A42" s="90">
        <v>37</v>
      </c>
      <c r="B42" s="97" t="s">
        <v>249</v>
      </c>
      <c r="C42" s="97" t="s">
        <v>252</v>
      </c>
      <c r="D42" s="91">
        <v>1</v>
      </c>
      <c r="E42" s="92">
        <v>40</v>
      </c>
      <c r="F42" s="93">
        <v>40</v>
      </c>
      <c r="G42" s="98">
        <v>41.896999999999998</v>
      </c>
      <c r="H42" s="99">
        <v>1</v>
      </c>
      <c r="I42" s="100">
        <f t="shared" si="0"/>
        <v>1675.8799999999999</v>
      </c>
    </row>
    <row r="43" spans="1:9" ht="16.5" thickBot="1">
      <c r="A43" s="90">
        <v>38</v>
      </c>
      <c r="B43" s="97" t="s">
        <v>253</v>
      </c>
      <c r="C43" s="97" t="s">
        <v>254</v>
      </c>
      <c r="D43" s="91">
        <v>1</v>
      </c>
      <c r="E43" s="92">
        <v>710</v>
      </c>
      <c r="F43" s="93">
        <v>710</v>
      </c>
      <c r="G43" s="98">
        <v>41.896999999999998</v>
      </c>
      <c r="H43" s="99">
        <v>1</v>
      </c>
      <c r="I43" s="100">
        <f t="shared" si="0"/>
        <v>29746.87</v>
      </c>
    </row>
    <row r="44" spans="1:9" ht="32.25" thickBot="1">
      <c r="A44" s="90">
        <v>39</v>
      </c>
      <c r="B44" s="97" t="s">
        <v>255</v>
      </c>
      <c r="C44" s="97" t="s">
        <v>256</v>
      </c>
      <c r="D44" s="91">
        <v>1</v>
      </c>
      <c r="E44" s="92">
        <v>55</v>
      </c>
      <c r="F44" s="93">
        <v>55</v>
      </c>
      <c r="G44" s="98">
        <v>41.896999999999998</v>
      </c>
      <c r="H44" s="99">
        <v>1</v>
      </c>
      <c r="I44" s="100">
        <f t="shared" si="0"/>
        <v>2304.335</v>
      </c>
    </row>
    <row r="45" spans="1:9" ht="16.5" thickBot="1">
      <c r="A45" s="90">
        <v>40</v>
      </c>
      <c r="B45" s="97" t="s">
        <v>257</v>
      </c>
      <c r="C45" s="97" t="s">
        <v>258</v>
      </c>
      <c r="D45" s="91">
        <v>1</v>
      </c>
      <c r="E45" s="92">
        <v>275</v>
      </c>
      <c r="F45" s="93">
        <v>275</v>
      </c>
      <c r="G45" s="98">
        <v>41.896999999999998</v>
      </c>
      <c r="H45" s="99">
        <v>1</v>
      </c>
      <c r="I45" s="100">
        <f t="shared" si="0"/>
        <v>11521.674999999999</v>
      </c>
    </row>
    <row r="46" spans="1:9" ht="16.5" thickBot="1">
      <c r="A46" s="90">
        <v>41</v>
      </c>
      <c r="B46" s="97" t="s">
        <v>259</v>
      </c>
      <c r="C46" s="97" t="s">
        <v>260</v>
      </c>
      <c r="D46" s="91">
        <v>1</v>
      </c>
      <c r="E46" s="92">
        <v>425</v>
      </c>
      <c r="F46" s="93">
        <v>425</v>
      </c>
      <c r="G46" s="98">
        <v>41.896999999999998</v>
      </c>
      <c r="H46" s="99">
        <v>1</v>
      </c>
      <c r="I46" s="100">
        <f t="shared" si="0"/>
        <v>17806.224999999999</v>
      </c>
    </row>
    <row r="47" spans="1:9" ht="16.5" thickBot="1">
      <c r="A47" s="90">
        <v>42</v>
      </c>
      <c r="B47" s="97" t="s">
        <v>261</v>
      </c>
      <c r="C47" s="97" t="s">
        <v>262</v>
      </c>
      <c r="D47" s="91">
        <v>1</v>
      </c>
      <c r="E47" s="92">
        <v>279</v>
      </c>
      <c r="F47" s="93">
        <v>279</v>
      </c>
      <c r="G47" s="98">
        <v>41.896999999999998</v>
      </c>
      <c r="H47" s="99">
        <v>1</v>
      </c>
      <c r="I47" s="100">
        <f t="shared" si="0"/>
        <v>11689.262999999999</v>
      </c>
    </row>
    <row r="48" spans="1:9" ht="16.5" thickBot="1">
      <c r="A48" s="90">
        <v>43</v>
      </c>
      <c r="B48" s="97" t="s">
        <v>263</v>
      </c>
      <c r="C48" s="97" t="s">
        <v>264</v>
      </c>
      <c r="D48" s="91">
        <v>10</v>
      </c>
      <c r="E48" s="92">
        <v>39</v>
      </c>
      <c r="F48" s="93">
        <v>390</v>
      </c>
      <c r="G48" s="98">
        <v>41.896999999999998</v>
      </c>
      <c r="H48" s="99">
        <v>10</v>
      </c>
      <c r="I48" s="100">
        <f t="shared" si="0"/>
        <v>16339.829999999998</v>
      </c>
    </row>
    <row r="49" spans="1:9" ht="32.25" thickBot="1">
      <c r="A49" s="90">
        <v>44</v>
      </c>
      <c r="B49" s="97" t="s">
        <v>265</v>
      </c>
      <c r="C49" s="97" t="s">
        <v>266</v>
      </c>
      <c r="D49" s="91">
        <v>10</v>
      </c>
      <c r="E49" s="92">
        <v>6</v>
      </c>
      <c r="F49" s="93">
        <v>60</v>
      </c>
      <c r="G49" s="98">
        <v>41.896999999999998</v>
      </c>
      <c r="H49" s="99">
        <v>10</v>
      </c>
      <c r="I49" s="100">
        <f t="shared" si="0"/>
        <v>2513.8199999999997</v>
      </c>
    </row>
    <row r="50" spans="1:9" ht="36.75" customHeight="1" thickBot="1">
      <c r="A50" s="90">
        <v>45</v>
      </c>
      <c r="B50" s="97" t="s">
        <v>265</v>
      </c>
      <c r="C50" s="97" t="s">
        <v>267</v>
      </c>
      <c r="D50" s="91">
        <v>6</v>
      </c>
      <c r="E50" s="92">
        <v>9</v>
      </c>
      <c r="F50" s="93">
        <v>54</v>
      </c>
      <c r="G50" s="98">
        <v>41.896999999999998</v>
      </c>
      <c r="H50" s="99">
        <v>6</v>
      </c>
      <c r="I50" s="100">
        <f t="shared" si="0"/>
        <v>2262.4380000000001</v>
      </c>
    </row>
    <row r="51" spans="1:9" ht="32.25" thickBot="1">
      <c r="A51" s="90">
        <v>46</v>
      </c>
      <c r="B51" s="97" t="s">
        <v>268</v>
      </c>
      <c r="C51" s="97" t="s">
        <v>300</v>
      </c>
      <c r="D51" s="91">
        <v>12</v>
      </c>
      <c r="E51" s="92">
        <v>5</v>
      </c>
      <c r="F51" s="93">
        <v>60</v>
      </c>
      <c r="G51" s="98">
        <v>41.896999999999998</v>
      </c>
      <c r="H51" s="99">
        <v>12</v>
      </c>
      <c r="I51" s="100">
        <f t="shared" si="0"/>
        <v>2513.8200000000002</v>
      </c>
    </row>
    <row r="52" spans="1:9" ht="16.5" thickBot="1">
      <c r="A52" s="90">
        <v>47</v>
      </c>
      <c r="B52" s="97" t="s">
        <v>268</v>
      </c>
      <c r="C52" s="97" t="s">
        <v>269</v>
      </c>
      <c r="D52" s="91">
        <v>4</v>
      </c>
      <c r="E52" s="92">
        <v>20</v>
      </c>
      <c r="F52" s="93">
        <v>80</v>
      </c>
      <c r="G52" s="98">
        <v>41.896999999999998</v>
      </c>
      <c r="H52" s="99">
        <v>4</v>
      </c>
      <c r="I52" s="100">
        <f t="shared" si="0"/>
        <v>3351.7599999999998</v>
      </c>
    </row>
    <row r="53" spans="1:9" ht="32.25" thickBot="1">
      <c r="A53" s="90">
        <v>48</v>
      </c>
      <c r="B53" s="97" t="s">
        <v>268</v>
      </c>
      <c r="C53" s="97" t="s">
        <v>301</v>
      </c>
      <c r="D53" s="91">
        <v>4</v>
      </c>
      <c r="E53" s="92">
        <v>29</v>
      </c>
      <c r="F53" s="93">
        <v>116</v>
      </c>
      <c r="G53" s="98">
        <v>41.896999999999998</v>
      </c>
      <c r="H53" s="99">
        <v>4</v>
      </c>
      <c r="I53" s="100">
        <f t="shared" si="0"/>
        <v>4860.0519999999997</v>
      </c>
    </row>
    <row r="54" spans="1:9" ht="16.5" thickBot="1">
      <c r="A54" s="90">
        <v>49</v>
      </c>
      <c r="B54" s="97" t="s">
        <v>268</v>
      </c>
      <c r="C54" s="97" t="s">
        <v>270</v>
      </c>
      <c r="D54" s="91">
        <v>4</v>
      </c>
      <c r="E54" s="92">
        <v>45</v>
      </c>
      <c r="F54" s="93">
        <v>180</v>
      </c>
      <c r="G54" s="98">
        <v>41.896999999999998</v>
      </c>
      <c r="H54" s="99">
        <v>4</v>
      </c>
      <c r="I54" s="100">
        <f t="shared" si="0"/>
        <v>7541.46</v>
      </c>
    </row>
    <row r="55" spans="1:9" ht="16.5" thickBot="1">
      <c r="A55" s="90">
        <v>50</v>
      </c>
      <c r="B55" s="97" t="s">
        <v>271</v>
      </c>
      <c r="C55" s="97" t="s">
        <v>272</v>
      </c>
      <c r="D55" s="91">
        <v>5</v>
      </c>
      <c r="E55" s="92">
        <v>24</v>
      </c>
      <c r="F55" s="93">
        <v>120</v>
      </c>
      <c r="G55" s="98">
        <v>41.896999999999998</v>
      </c>
      <c r="H55" s="99">
        <v>5</v>
      </c>
      <c r="I55" s="100">
        <f t="shared" si="0"/>
        <v>5027.6399999999994</v>
      </c>
    </row>
    <row r="56" spans="1:9" ht="16.5" thickBot="1">
      <c r="A56" s="90">
        <v>51</v>
      </c>
      <c r="B56" s="97" t="s">
        <v>273</v>
      </c>
      <c r="C56" s="97" t="s">
        <v>274</v>
      </c>
      <c r="D56" s="91">
        <v>26</v>
      </c>
      <c r="E56" s="92">
        <v>3</v>
      </c>
      <c r="F56" s="93">
        <v>78</v>
      </c>
      <c r="G56" s="98">
        <v>41.896999999999998</v>
      </c>
      <c r="H56" s="99">
        <v>26</v>
      </c>
      <c r="I56" s="100">
        <f t="shared" si="0"/>
        <v>3267.9659999999994</v>
      </c>
    </row>
    <row r="57" spans="1:9" ht="35.25" customHeight="1" thickBot="1">
      <c r="A57" s="90">
        <v>52</v>
      </c>
      <c r="B57" s="97" t="s">
        <v>275</v>
      </c>
      <c r="C57" s="97" t="s">
        <v>276</v>
      </c>
      <c r="D57" s="91">
        <v>1</v>
      </c>
      <c r="E57" s="92">
        <v>104</v>
      </c>
      <c r="F57" s="93">
        <v>104</v>
      </c>
      <c r="G57" s="98">
        <v>41.896999999999998</v>
      </c>
      <c r="H57" s="99">
        <v>1</v>
      </c>
      <c r="I57" s="100">
        <f t="shared" si="0"/>
        <v>4357.2879999999996</v>
      </c>
    </row>
    <row r="58" spans="1:9" ht="32.25" thickBot="1">
      <c r="A58" s="90">
        <v>53</v>
      </c>
      <c r="B58" s="97" t="s">
        <v>277</v>
      </c>
      <c r="C58" s="97" t="s">
        <v>302</v>
      </c>
      <c r="D58" s="91">
        <v>10</v>
      </c>
      <c r="E58" s="92">
        <v>20</v>
      </c>
      <c r="F58" s="93">
        <v>200</v>
      </c>
      <c r="G58" s="98">
        <v>41.896999999999998</v>
      </c>
      <c r="H58" s="99">
        <v>10</v>
      </c>
      <c r="I58" s="100">
        <f t="shared" si="0"/>
        <v>8379.4</v>
      </c>
    </row>
    <row r="59" spans="1:9" ht="38.25" customHeight="1" thickBot="1">
      <c r="A59" s="90">
        <v>54</v>
      </c>
      <c r="B59" s="97" t="s">
        <v>278</v>
      </c>
      <c r="C59" s="97" t="s">
        <v>303</v>
      </c>
      <c r="D59" s="91">
        <v>2</v>
      </c>
      <c r="E59" s="92">
        <v>10</v>
      </c>
      <c r="F59" s="93">
        <v>20</v>
      </c>
      <c r="G59" s="98">
        <v>41.896999999999998</v>
      </c>
      <c r="H59" s="99">
        <v>2</v>
      </c>
      <c r="I59" s="100">
        <f t="shared" si="0"/>
        <v>837.93999999999994</v>
      </c>
    </row>
    <row r="60" spans="1:9" ht="29.25" customHeight="1" thickBot="1">
      <c r="A60" s="90">
        <v>55</v>
      </c>
      <c r="B60" s="97" t="s">
        <v>279</v>
      </c>
      <c r="C60" s="97" t="s">
        <v>280</v>
      </c>
      <c r="D60" s="91">
        <v>2</v>
      </c>
      <c r="E60" s="92">
        <v>10</v>
      </c>
      <c r="F60" s="93">
        <v>20</v>
      </c>
      <c r="G60" s="98">
        <v>41.896999999999998</v>
      </c>
      <c r="H60" s="99">
        <v>2</v>
      </c>
      <c r="I60" s="100">
        <f t="shared" si="0"/>
        <v>837.93999999999994</v>
      </c>
    </row>
    <row r="61" spans="1:9" ht="29.25" customHeight="1" thickBot="1">
      <c r="A61" s="90">
        <v>56</v>
      </c>
      <c r="B61" s="97" t="s">
        <v>281</v>
      </c>
      <c r="C61" s="97" t="s">
        <v>282</v>
      </c>
      <c r="D61" s="91">
        <v>3</v>
      </c>
      <c r="E61" s="92">
        <v>3</v>
      </c>
      <c r="F61" s="93">
        <v>9</v>
      </c>
      <c r="G61" s="98">
        <v>41.896999999999998</v>
      </c>
      <c r="H61" s="99">
        <v>3</v>
      </c>
      <c r="I61" s="100">
        <f t="shared" si="0"/>
        <v>377.07299999999998</v>
      </c>
    </row>
    <row r="62" spans="1:9" ht="29.25" customHeight="1" thickBot="1">
      <c r="A62" s="90">
        <v>57</v>
      </c>
      <c r="B62" s="97" t="s">
        <v>281</v>
      </c>
      <c r="C62" s="97" t="s">
        <v>283</v>
      </c>
      <c r="D62" s="91">
        <v>2</v>
      </c>
      <c r="E62" s="92">
        <v>9</v>
      </c>
      <c r="F62" s="93">
        <v>18</v>
      </c>
      <c r="G62" s="98">
        <v>41.896999999999998</v>
      </c>
      <c r="H62" s="99">
        <v>2</v>
      </c>
      <c r="I62" s="100">
        <f t="shared" si="0"/>
        <v>754.14599999999996</v>
      </c>
    </row>
    <row r="63" spans="1:9" ht="29.25" customHeight="1" thickBot="1">
      <c r="A63" s="90">
        <v>58</v>
      </c>
      <c r="B63" s="97" t="s">
        <v>284</v>
      </c>
      <c r="C63" s="97" t="s">
        <v>285</v>
      </c>
      <c r="D63" s="91">
        <v>10</v>
      </c>
      <c r="E63" s="92">
        <v>3</v>
      </c>
      <c r="F63" s="93">
        <v>30</v>
      </c>
      <c r="G63" s="98">
        <v>41.896999999999998</v>
      </c>
      <c r="H63" s="99">
        <v>10</v>
      </c>
      <c r="I63" s="100">
        <f t="shared" si="0"/>
        <v>1256.9099999999999</v>
      </c>
    </row>
    <row r="64" spans="1:9" ht="39.75" customHeight="1" thickBot="1">
      <c r="A64" s="90">
        <v>59</v>
      </c>
      <c r="B64" s="97" t="s">
        <v>286</v>
      </c>
      <c r="C64" s="97" t="s">
        <v>304</v>
      </c>
      <c r="D64" s="91">
        <v>1</v>
      </c>
      <c r="E64" s="92">
        <v>590</v>
      </c>
      <c r="F64" s="93">
        <v>590</v>
      </c>
      <c r="G64" s="98">
        <v>41.896999999999998</v>
      </c>
      <c r="H64" s="99">
        <v>1</v>
      </c>
      <c r="I64" s="100">
        <f t="shared" si="0"/>
        <v>24719.23</v>
      </c>
    </row>
    <row r="65" spans="1:9" ht="21.75" customHeight="1" thickBot="1">
      <c r="A65" s="90">
        <v>60</v>
      </c>
      <c r="B65" s="97" t="s">
        <v>287</v>
      </c>
      <c r="C65" s="97" t="s">
        <v>288</v>
      </c>
      <c r="D65" s="91">
        <v>1</v>
      </c>
      <c r="E65" s="92">
        <v>22</v>
      </c>
      <c r="F65" s="93">
        <v>22</v>
      </c>
      <c r="G65" s="98">
        <v>41.896999999999998</v>
      </c>
      <c r="H65" s="99">
        <v>1</v>
      </c>
      <c r="I65" s="100">
        <f t="shared" si="0"/>
        <v>921.73399999999992</v>
      </c>
    </row>
    <row r="66" spans="1:9" ht="32.25" thickBot="1">
      <c r="A66" s="90">
        <v>61</v>
      </c>
      <c r="B66" s="97" t="s">
        <v>289</v>
      </c>
      <c r="C66" s="97" t="s">
        <v>290</v>
      </c>
      <c r="D66" s="91">
        <v>1</v>
      </c>
      <c r="E66" s="92">
        <v>40</v>
      </c>
      <c r="F66" s="93">
        <v>40</v>
      </c>
      <c r="G66" s="98">
        <v>41.896999999999998</v>
      </c>
      <c r="H66" s="99">
        <v>1</v>
      </c>
      <c r="I66" s="100">
        <f t="shared" si="0"/>
        <v>1675.8799999999999</v>
      </c>
    </row>
    <row r="67" spans="1:9" ht="16.5" thickBot="1">
      <c r="A67" s="101">
        <v>62</v>
      </c>
      <c r="B67" s="113" t="s">
        <v>291</v>
      </c>
      <c r="C67" s="113" t="s">
        <v>292</v>
      </c>
      <c r="D67" s="102">
        <v>1</v>
      </c>
      <c r="E67" s="103">
        <v>740</v>
      </c>
      <c r="F67" s="104">
        <v>740</v>
      </c>
      <c r="G67" s="105">
        <v>41.896999999999998</v>
      </c>
      <c r="H67" s="106">
        <v>1</v>
      </c>
      <c r="I67" s="107">
        <f t="shared" si="0"/>
        <v>31003.78</v>
      </c>
    </row>
    <row r="68" spans="1:9" ht="25.5" customHeight="1" thickBot="1">
      <c r="A68" s="268" t="s">
        <v>305</v>
      </c>
      <c r="B68" s="269"/>
      <c r="C68" s="269"/>
      <c r="D68" s="269"/>
      <c r="E68" s="270"/>
      <c r="F68" s="108">
        <v>40920</v>
      </c>
      <c r="G68" s="109"/>
      <c r="H68" s="110"/>
      <c r="I68" s="111">
        <f>SUM(I6:I67)</f>
        <v>1714425.2399999995</v>
      </c>
    </row>
    <row r="70" spans="1:9" ht="18.75">
      <c r="A70" s="256" t="s">
        <v>353</v>
      </c>
      <c r="B70" s="256"/>
      <c r="C70" s="256"/>
      <c r="D70" s="256"/>
      <c r="E70" s="256"/>
      <c r="F70" s="256"/>
      <c r="G70" s="256"/>
      <c r="H70" s="256"/>
      <c r="I70" s="256"/>
    </row>
    <row r="72" spans="1:9">
      <c r="A72" s="223" t="s">
        <v>15</v>
      </c>
      <c r="B72" s="223"/>
    </row>
    <row r="73" spans="1:9">
      <c r="A73" s="223" t="s">
        <v>16</v>
      </c>
      <c r="B73" s="223"/>
    </row>
  </sheetData>
  <mergeCells count="13">
    <mergeCell ref="A72:B72"/>
    <mergeCell ref="A73:B73"/>
    <mergeCell ref="A70:I70"/>
    <mergeCell ref="F1:I1"/>
    <mergeCell ref="F4:F5"/>
    <mergeCell ref="G4:I4"/>
    <mergeCell ref="A2:I2"/>
    <mergeCell ref="A4:A5"/>
    <mergeCell ref="B4:B5"/>
    <mergeCell ref="C4:C5"/>
    <mergeCell ref="D4:D5"/>
    <mergeCell ref="E4:E5"/>
    <mergeCell ref="A68:E68"/>
  </mergeCells>
  <pageMargins left="0.51181102362204722" right="0.11811023622047245" top="0.15748031496062992" bottom="0.15748031496062992" header="0.31496062992125984" footer="0.31496062992125984"/>
  <pageSetup paperSize="9" scale="4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7"/>
  <sheetViews>
    <sheetView zoomScale="85" zoomScaleNormal="85" workbookViewId="0">
      <selection activeCell="N1" sqref="N1:Q1"/>
    </sheetView>
  </sheetViews>
  <sheetFormatPr defaultColWidth="9.140625" defaultRowHeight="15"/>
  <cols>
    <col min="1" max="1" width="5.140625" style="1" customWidth="1"/>
    <col min="2" max="2" width="83" style="1" customWidth="1"/>
    <col min="3" max="3" width="9.85546875" style="1" customWidth="1"/>
    <col min="4" max="4" width="8.85546875" style="1" customWidth="1"/>
    <col min="5" max="5" width="13" style="1" customWidth="1"/>
    <col min="6" max="6" width="13.140625" style="1" customWidth="1"/>
    <col min="7" max="8" width="16.42578125" style="1" customWidth="1"/>
    <col min="9" max="9" width="10.7109375" style="1" customWidth="1"/>
    <col min="10" max="10" width="8.28515625" style="1" customWidth="1"/>
    <col min="11" max="12" width="14.85546875" style="1" customWidth="1"/>
    <col min="13" max="13" width="19.42578125" style="1" customWidth="1"/>
    <col min="14" max="14" width="10.7109375" style="1" customWidth="1"/>
    <col min="15" max="15" width="8.28515625" style="1" customWidth="1"/>
    <col min="16" max="16" width="14.85546875" style="1" customWidth="1"/>
    <col min="17" max="17" width="15.85546875" style="1" customWidth="1"/>
    <col min="18" max="16384" width="9.140625" style="1"/>
  </cols>
  <sheetData>
    <row r="1" spans="1:20" ht="97.5" customHeight="1">
      <c r="J1" s="4"/>
      <c r="K1" s="5"/>
      <c r="L1" s="5"/>
      <c r="M1" s="5"/>
      <c r="N1" s="257" t="s">
        <v>396</v>
      </c>
      <c r="O1" s="257"/>
      <c r="P1" s="257"/>
      <c r="Q1" s="257"/>
      <c r="R1" s="2"/>
      <c r="S1" s="2"/>
      <c r="T1" s="2"/>
    </row>
    <row r="2" spans="1:20" ht="94.5" customHeight="1" thickBot="1">
      <c r="A2" s="271" t="s">
        <v>359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</row>
    <row r="3" spans="1:20" ht="26.65" customHeight="1" thickBot="1">
      <c r="A3" s="258" t="s">
        <v>5</v>
      </c>
      <c r="B3" s="258" t="s">
        <v>6</v>
      </c>
      <c r="C3" s="258" t="s">
        <v>307</v>
      </c>
      <c r="D3" s="258" t="s">
        <v>1</v>
      </c>
      <c r="E3" s="258" t="s">
        <v>354</v>
      </c>
      <c r="F3" s="258" t="s">
        <v>355</v>
      </c>
      <c r="G3" s="258" t="s">
        <v>356</v>
      </c>
      <c r="H3" s="258" t="s">
        <v>3</v>
      </c>
      <c r="I3" s="279">
        <v>45919</v>
      </c>
      <c r="J3" s="280"/>
      <c r="K3" s="281"/>
      <c r="L3" s="288" t="s">
        <v>395</v>
      </c>
      <c r="M3" s="285" t="s">
        <v>393</v>
      </c>
      <c r="N3" s="279">
        <v>45937</v>
      </c>
      <c r="O3" s="280"/>
      <c r="P3" s="282"/>
      <c r="Q3" s="258" t="s">
        <v>4</v>
      </c>
    </row>
    <row r="4" spans="1:20" ht="48" customHeight="1">
      <c r="A4" s="272"/>
      <c r="B4" s="272"/>
      <c r="C4" s="272"/>
      <c r="D4" s="272"/>
      <c r="E4" s="272"/>
      <c r="F4" s="272"/>
      <c r="G4" s="272"/>
      <c r="H4" s="272"/>
      <c r="I4" s="273" t="s">
        <v>8</v>
      </c>
      <c r="J4" s="275" t="s">
        <v>9</v>
      </c>
      <c r="K4" s="277" t="s">
        <v>10</v>
      </c>
      <c r="L4" s="289"/>
      <c r="M4" s="286"/>
      <c r="N4" s="273" t="s">
        <v>8</v>
      </c>
      <c r="O4" s="275" t="s">
        <v>9</v>
      </c>
      <c r="P4" s="283" t="s">
        <v>10</v>
      </c>
      <c r="Q4" s="272"/>
    </row>
    <row r="5" spans="1:20" ht="22.5" customHeight="1" thickBot="1">
      <c r="A5" s="272"/>
      <c r="B5" s="272"/>
      <c r="C5" s="272"/>
      <c r="D5" s="272"/>
      <c r="E5" s="272"/>
      <c r="F5" s="272"/>
      <c r="G5" s="272"/>
      <c r="H5" s="259"/>
      <c r="I5" s="274"/>
      <c r="J5" s="276"/>
      <c r="K5" s="278"/>
      <c r="L5" s="290"/>
      <c r="M5" s="287"/>
      <c r="N5" s="274"/>
      <c r="O5" s="276"/>
      <c r="P5" s="284"/>
      <c r="Q5" s="272"/>
    </row>
    <row r="6" spans="1:20" ht="20.25" customHeight="1" thickBot="1">
      <c r="A6" s="121">
        <v>1</v>
      </c>
      <c r="B6" s="122" t="s">
        <v>308</v>
      </c>
      <c r="C6" s="123">
        <v>1</v>
      </c>
      <c r="D6" s="123" t="s">
        <v>13</v>
      </c>
      <c r="E6" s="124">
        <v>91678.52</v>
      </c>
      <c r="F6" s="125">
        <v>91678.52</v>
      </c>
      <c r="G6" s="136">
        <f>E6*1.2</f>
        <v>110014.224</v>
      </c>
      <c r="H6" s="152">
        <f>F6*1.2</f>
        <v>110014.224</v>
      </c>
      <c r="I6" s="153">
        <v>41.248800000000003</v>
      </c>
      <c r="J6" s="8">
        <v>1</v>
      </c>
      <c r="K6" s="9">
        <f>J6*I6*G6</f>
        <v>4537954.7229312006</v>
      </c>
      <c r="L6" s="204">
        <f>K6*100/20592465.18</f>
        <v>22.036966838426874</v>
      </c>
      <c r="M6" s="186">
        <f>ROUND(5699404.23*L6%,2)</f>
        <v>1255975.82</v>
      </c>
      <c r="N6" s="189">
        <v>41.340899999999998</v>
      </c>
      <c r="O6" s="8"/>
      <c r="P6" s="9">
        <f>O6*N6*G6</f>
        <v>0</v>
      </c>
      <c r="Q6" s="195">
        <f>P6+M6+K6</f>
        <v>5793930.5429312009</v>
      </c>
      <c r="R6" s="3"/>
    </row>
    <row r="7" spans="1:20" ht="20.25" customHeight="1" thickBot="1">
      <c r="A7" s="114">
        <v>2</v>
      </c>
      <c r="B7" s="116" t="s">
        <v>309</v>
      </c>
      <c r="C7" s="115">
        <v>1</v>
      </c>
      <c r="D7" s="115" t="s">
        <v>13</v>
      </c>
      <c r="E7" s="126">
        <v>2745.56</v>
      </c>
      <c r="F7" s="127">
        <v>2745.56</v>
      </c>
      <c r="G7" s="136">
        <f t="shared" ref="G7:G50" si="0">E7*1.2</f>
        <v>3294.672</v>
      </c>
      <c r="H7" s="145">
        <f t="shared" ref="H7:H50" si="1">F7*1.2</f>
        <v>3294.672</v>
      </c>
      <c r="I7" s="148">
        <v>41.248800000000003</v>
      </c>
      <c r="J7" s="6">
        <v>1</v>
      </c>
      <c r="K7" s="7">
        <f t="shared" ref="K7:K50" si="2">J7*I7*G7</f>
        <v>135901.2663936</v>
      </c>
      <c r="L7" s="205">
        <f t="shared" ref="L7:L27" si="3">K7*100/20592465.18</f>
        <v>0.65995627626745368</v>
      </c>
      <c r="M7" s="187">
        <f t="shared" ref="M7:M25" si="4">ROUND(5699404.23*L7%,2)</f>
        <v>37613.58</v>
      </c>
      <c r="N7" s="190">
        <v>41.340899999999998</v>
      </c>
      <c r="O7" s="6"/>
      <c r="P7" s="7">
        <f t="shared" ref="P7:P50" si="5">O7*N7*G7</f>
        <v>0</v>
      </c>
      <c r="Q7" s="196">
        <f t="shared" ref="Q7:Q50" si="6">P7+M7+K7</f>
        <v>173514.84639359999</v>
      </c>
    </row>
    <row r="8" spans="1:20" ht="20.25" customHeight="1" thickBot="1">
      <c r="A8" s="114">
        <v>3</v>
      </c>
      <c r="B8" s="116" t="s">
        <v>310</v>
      </c>
      <c r="C8" s="115">
        <v>1</v>
      </c>
      <c r="D8" s="115" t="s">
        <v>13</v>
      </c>
      <c r="E8" s="126">
        <v>2416.1</v>
      </c>
      <c r="F8" s="127">
        <v>2416.1</v>
      </c>
      <c r="G8" s="136">
        <f t="shared" si="0"/>
        <v>2899.3199999999997</v>
      </c>
      <c r="H8" s="145">
        <f t="shared" si="1"/>
        <v>2899.3199999999997</v>
      </c>
      <c r="I8" s="148">
        <v>41.248800000000003</v>
      </c>
      <c r="J8" s="6">
        <v>1</v>
      </c>
      <c r="K8" s="7">
        <f t="shared" si="2"/>
        <v>119593.470816</v>
      </c>
      <c r="L8" s="205">
        <f t="shared" si="3"/>
        <v>0.58076325379514371</v>
      </c>
      <c r="M8" s="187">
        <f t="shared" si="4"/>
        <v>33100.050000000003</v>
      </c>
      <c r="N8" s="190">
        <v>41.340899999999998</v>
      </c>
      <c r="O8" s="6"/>
      <c r="P8" s="7">
        <f t="shared" si="5"/>
        <v>0</v>
      </c>
      <c r="Q8" s="196">
        <f t="shared" si="6"/>
        <v>152693.520816</v>
      </c>
    </row>
    <row r="9" spans="1:20" ht="20.25" customHeight="1" thickBot="1">
      <c r="A9" s="114">
        <v>4</v>
      </c>
      <c r="B9" s="116" t="s">
        <v>311</v>
      </c>
      <c r="C9" s="115">
        <v>1</v>
      </c>
      <c r="D9" s="115" t="s">
        <v>13</v>
      </c>
      <c r="E9" s="126">
        <v>1830.38</v>
      </c>
      <c r="F9" s="127">
        <v>1830.38</v>
      </c>
      <c r="G9" s="136">
        <f t="shared" si="0"/>
        <v>2196.4560000000001</v>
      </c>
      <c r="H9" s="145">
        <f t="shared" si="1"/>
        <v>2196.4560000000001</v>
      </c>
      <c r="I9" s="148">
        <v>41.248800000000003</v>
      </c>
      <c r="J9" s="6">
        <v>1</v>
      </c>
      <c r="K9" s="7">
        <f t="shared" si="2"/>
        <v>90601.174252800018</v>
      </c>
      <c r="L9" s="205">
        <f t="shared" si="3"/>
        <v>0.43997245332625112</v>
      </c>
      <c r="M9" s="187">
        <f t="shared" si="4"/>
        <v>25075.81</v>
      </c>
      <c r="N9" s="190">
        <v>41.340899999999998</v>
      </c>
      <c r="O9" s="6"/>
      <c r="P9" s="7">
        <f t="shared" si="5"/>
        <v>0</v>
      </c>
      <c r="Q9" s="196">
        <f t="shared" si="6"/>
        <v>115676.98425280002</v>
      </c>
    </row>
    <row r="10" spans="1:20" ht="20.25" customHeight="1" thickBot="1">
      <c r="A10" s="114">
        <v>5</v>
      </c>
      <c r="B10" s="116" t="s">
        <v>312</v>
      </c>
      <c r="C10" s="115">
        <v>2</v>
      </c>
      <c r="D10" s="115" t="s">
        <v>13</v>
      </c>
      <c r="E10" s="126">
        <v>2562.52</v>
      </c>
      <c r="F10" s="127">
        <v>5125.04</v>
      </c>
      <c r="G10" s="136">
        <f t="shared" si="0"/>
        <v>3075.0239999999999</v>
      </c>
      <c r="H10" s="145">
        <f t="shared" si="1"/>
        <v>6150.0479999999998</v>
      </c>
      <c r="I10" s="148">
        <v>41.248800000000003</v>
      </c>
      <c r="J10" s="6">
        <v>2</v>
      </c>
      <c r="K10" s="7">
        <f t="shared" si="2"/>
        <v>253682.0999424</v>
      </c>
      <c r="L10" s="205">
        <f t="shared" si="3"/>
        <v>1.231917100380888</v>
      </c>
      <c r="M10" s="187">
        <f t="shared" si="4"/>
        <v>70211.94</v>
      </c>
      <c r="N10" s="190">
        <v>41.340899999999998</v>
      </c>
      <c r="O10" s="6"/>
      <c r="P10" s="7">
        <f t="shared" si="5"/>
        <v>0</v>
      </c>
      <c r="Q10" s="196">
        <f t="shared" si="6"/>
        <v>323894.03994240001</v>
      </c>
    </row>
    <row r="11" spans="1:20" ht="20.25" customHeight="1" thickBot="1">
      <c r="A11" s="114">
        <v>6</v>
      </c>
      <c r="B11" s="116" t="s">
        <v>313</v>
      </c>
      <c r="C11" s="115">
        <v>3</v>
      </c>
      <c r="D11" s="115" t="s">
        <v>13</v>
      </c>
      <c r="E11" s="126">
        <v>2552.06</v>
      </c>
      <c r="F11" s="127">
        <v>7656.18</v>
      </c>
      <c r="G11" s="136">
        <f t="shared" si="0"/>
        <v>3062.4719999999998</v>
      </c>
      <c r="H11" s="145">
        <f t="shared" si="1"/>
        <v>9187.4159999999993</v>
      </c>
      <c r="I11" s="148">
        <v>41.248800000000003</v>
      </c>
      <c r="J11" s="6">
        <v>3</v>
      </c>
      <c r="K11" s="7">
        <f t="shared" si="2"/>
        <v>378969.88510080002</v>
      </c>
      <c r="L11" s="205">
        <f t="shared" si="3"/>
        <v>1.8403327711772293</v>
      </c>
      <c r="M11" s="187">
        <f t="shared" si="4"/>
        <v>104888</v>
      </c>
      <c r="N11" s="190">
        <v>41.340899999999998</v>
      </c>
      <c r="O11" s="6"/>
      <c r="P11" s="7">
        <f t="shared" si="5"/>
        <v>0</v>
      </c>
      <c r="Q11" s="196">
        <f t="shared" si="6"/>
        <v>483857.88510080002</v>
      </c>
    </row>
    <row r="12" spans="1:20" ht="20.25" customHeight="1" thickBot="1">
      <c r="A12" s="114">
        <v>7</v>
      </c>
      <c r="B12" s="116" t="s">
        <v>314</v>
      </c>
      <c r="C12" s="115">
        <v>4</v>
      </c>
      <c r="D12" s="115" t="s">
        <v>13</v>
      </c>
      <c r="E12" s="126">
        <v>1976.81</v>
      </c>
      <c r="F12" s="127">
        <v>7907.24</v>
      </c>
      <c r="G12" s="136">
        <f t="shared" si="0"/>
        <v>2372.172</v>
      </c>
      <c r="H12" s="145">
        <f t="shared" si="1"/>
        <v>9488.6880000000001</v>
      </c>
      <c r="I12" s="148">
        <v>41.248800000000003</v>
      </c>
      <c r="J12" s="6">
        <v>4</v>
      </c>
      <c r="K12" s="7">
        <f t="shared" si="2"/>
        <v>391396.99357440002</v>
      </c>
      <c r="L12" s="205">
        <f t="shared" si="3"/>
        <v>1.900680613773897</v>
      </c>
      <c r="M12" s="187">
        <f t="shared" si="4"/>
        <v>108327.47</v>
      </c>
      <c r="N12" s="190">
        <v>41.340899999999998</v>
      </c>
      <c r="O12" s="6"/>
      <c r="P12" s="7">
        <f t="shared" si="5"/>
        <v>0</v>
      </c>
      <c r="Q12" s="196">
        <f t="shared" si="6"/>
        <v>499724.46357440006</v>
      </c>
    </row>
    <row r="13" spans="1:20" ht="20.25" customHeight="1" thickBot="1">
      <c r="A13" s="114">
        <v>8</v>
      </c>
      <c r="B13" s="116" t="s">
        <v>315</v>
      </c>
      <c r="C13" s="115">
        <v>4</v>
      </c>
      <c r="D13" s="115" t="s">
        <v>13</v>
      </c>
      <c r="E13" s="126">
        <v>1898.36</v>
      </c>
      <c r="F13" s="127">
        <v>7593.44</v>
      </c>
      <c r="G13" s="136">
        <f t="shared" si="0"/>
        <v>2278.0319999999997</v>
      </c>
      <c r="H13" s="145">
        <f t="shared" si="1"/>
        <v>9112.1279999999988</v>
      </c>
      <c r="I13" s="148">
        <v>41.248800000000003</v>
      </c>
      <c r="J13" s="6">
        <v>4</v>
      </c>
      <c r="K13" s="7">
        <f t="shared" si="2"/>
        <v>375864.3454464</v>
      </c>
      <c r="L13" s="205">
        <f t="shared" si="3"/>
        <v>1.8252518198328695</v>
      </c>
      <c r="M13" s="187">
        <f t="shared" si="4"/>
        <v>104028.48</v>
      </c>
      <c r="N13" s="190">
        <v>41.340899999999998</v>
      </c>
      <c r="O13" s="6"/>
      <c r="P13" s="7">
        <f t="shared" si="5"/>
        <v>0</v>
      </c>
      <c r="Q13" s="196">
        <f t="shared" si="6"/>
        <v>479892.82544639998</v>
      </c>
    </row>
    <row r="14" spans="1:20" ht="20.25" customHeight="1" thickBot="1">
      <c r="A14" s="114">
        <v>9</v>
      </c>
      <c r="B14" s="116" t="s">
        <v>316</v>
      </c>
      <c r="C14" s="115">
        <v>3</v>
      </c>
      <c r="D14" s="115" t="s">
        <v>13</v>
      </c>
      <c r="E14" s="126">
        <v>3316.63</v>
      </c>
      <c r="F14" s="127">
        <v>9949.89</v>
      </c>
      <c r="G14" s="136">
        <f t="shared" si="0"/>
        <v>3979.9560000000001</v>
      </c>
      <c r="H14" s="145">
        <f t="shared" si="1"/>
        <v>11939.867999999999</v>
      </c>
      <c r="I14" s="148">
        <v>41.248800000000003</v>
      </c>
      <c r="J14" s="6">
        <v>3</v>
      </c>
      <c r="K14" s="7">
        <f t="shared" si="2"/>
        <v>492505.22715840006</v>
      </c>
      <c r="L14" s="205">
        <f t="shared" si="3"/>
        <v>2.3916768723578343</v>
      </c>
      <c r="M14" s="187">
        <f t="shared" si="4"/>
        <v>136311.32999999999</v>
      </c>
      <c r="N14" s="190">
        <v>41.340899999999998</v>
      </c>
      <c r="O14" s="6"/>
      <c r="P14" s="7">
        <f t="shared" si="5"/>
        <v>0</v>
      </c>
      <c r="Q14" s="196">
        <f t="shared" si="6"/>
        <v>628816.55715840007</v>
      </c>
    </row>
    <row r="15" spans="1:20" ht="28.5" customHeight="1" thickBot="1">
      <c r="A15" s="114">
        <v>10</v>
      </c>
      <c r="B15" s="116" t="s">
        <v>317</v>
      </c>
      <c r="C15" s="115">
        <v>1</v>
      </c>
      <c r="D15" s="115" t="s">
        <v>13</v>
      </c>
      <c r="E15" s="126">
        <v>1051.17</v>
      </c>
      <c r="F15" s="127">
        <v>1051.17</v>
      </c>
      <c r="G15" s="136">
        <f t="shared" si="0"/>
        <v>1261.404</v>
      </c>
      <c r="H15" s="145">
        <f t="shared" si="1"/>
        <v>1261.404</v>
      </c>
      <c r="I15" s="148">
        <v>41.248800000000003</v>
      </c>
      <c r="J15" s="6">
        <v>1</v>
      </c>
      <c r="K15" s="7">
        <f t="shared" si="2"/>
        <v>52031.401315200004</v>
      </c>
      <c r="L15" s="205">
        <f t="shared" si="3"/>
        <v>0.25267203737090405</v>
      </c>
      <c r="M15" s="187">
        <f t="shared" si="4"/>
        <v>14400.8</v>
      </c>
      <c r="N15" s="190">
        <v>41.340899999999998</v>
      </c>
      <c r="O15" s="6"/>
      <c r="P15" s="7">
        <f t="shared" si="5"/>
        <v>0</v>
      </c>
      <c r="Q15" s="196">
        <f t="shared" si="6"/>
        <v>66432.2013152</v>
      </c>
    </row>
    <row r="16" spans="1:20" ht="28.5" customHeight="1" thickBot="1">
      <c r="A16" s="114">
        <v>11</v>
      </c>
      <c r="B16" s="116" t="s">
        <v>318</v>
      </c>
      <c r="C16" s="115">
        <v>1</v>
      </c>
      <c r="D16" s="115" t="s">
        <v>13</v>
      </c>
      <c r="E16" s="128">
        <v>784.44</v>
      </c>
      <c r="F16" s="129">
        <v>784.44</v>
      </c>
      <c r="G16" s="136">
        <f t="shared" si="0"/>
        <v>941.32799999999997</v>
      </c>
      <c r="H16" s="145">
        <f t="shared" si="1"/>
        <v>941.32799999999997</v>
      </c>
      <c r="I16" s="148">
        <v>41.248800000000003</v>
      </c>
      <c r="J16" s="6">
        <v>1</v>
      </c>
      <c r="K16" s="7">
        <f t="shared" si="2"/>
        <v>38828.650406400004</v>
      </c>
      <c r="L16" s="205">
        <f t="shared" si="3"/>
        <v>0.18855756252103081</v>
      </c>
      <c r="M16" s="187">
        <f t="shared" si="4"/>
        <v>10746.66</v>
      </c>
      <c r="N16" s="190">
        <v>41.340899999999998</v>
      </c>
      <c r="O16" s="6"/>
      <c r="P16" s="7">
        <f t="shared" si="5"/>
        <v>0</v>
      </c>
      <c r="Q16" s="196">
        <f t="shared" si="6"/>
        <v>49575.310406400007</v>
      </c>
    </row>
    <row r="17" spans="1:17" ht="28.5" customHeight="1" thickBot="1">
      <c r="A17" s="114">
        <v>12</v>
      </c>
      <c r="B17" s="116" t="s">
        <v>319</v>
      </c>
      <c r="C17" s="115">
        <v>1</v>
      </c>
      <c r="D17" s="115" t="s">
        <v>13</v>
      </c>
      <c r="E17" s="128">
        <v>611.87</v>
      </c>
      <c r="F17" s="129">
        <v>611.87</v>
      </c>
      <c r="G17" s="136">
        <f t="shared" si="0"/>
        <v>734.24400000000003</v>
      </c>
      <c r="H17" s="145">
        <f t="shared" si="1"/>
        <v>734.24400000000003</v>
      </c>
      <c r="I17" s="148">
        <v>41.248800000000003</v>
      </c>
      <c r="J17" s="6">
        <v>1</v>
      </c>
      <c r="K17" s="7">
        <f t="shared" si="2"/>
        <v>30286.683907200004</v>
      </c>
      <c r="L17" s="205">
        <f t="shared" si="3"/>
        <v>0.14707653329731163</v>
      </c>
      <c r="M17" s="187">
        <f t="shared" si="4"/>
        <v>8382.49</v>
      </c>
      <c r="N17" s="190">
        <v>41.340899999999998</v>
      </c>
      <c r="O17" s="6"/>
      <c r="P17" s="7">
        <f t="shared" si="5"/>
        <v>0</v>
      </c>
      <c r="Q17" s="196">
        <f t="shared" si="6"/>
        <v>38669.173907200005</v>
      </c>
    </row>
    <row r="18" spans="1:17" ht="28.5" customHeight="1" thickBot="1">
      <c r="A18" s="114">
        <v>13</v>
      </c>
      <c r="B18" s="116" t="s">
        <v>320</v>
      </c>
      <c r="C18" s="115">
        <v>5</v>
      </c>
      <c r="D18" s="115" t="s">
        <v>13</v>
      </c>
      <c r="E18" s="128">
        <v>862.89</v>
      </c>
      <c r="F18" s="127">
        <v>4314.45</v>
      </c>
      <c r="G18" s="136">
        <f t="shared" si="0"/>
        <v>1035.4679999999998</v>
      </c>
      <c r="H18" s="145">
        <f t="shared" si="1"/>
        <v>5177.3399999999992</v>
      </c>
      <c r="I18" s="148">
        <v>41.248800000000003</v>
      </c>
      <c r="J18" s="6">
        <v>5</v>
      </c>
      <c r="K18" s="7">
        <f t="shared" si="2"/>
        <v>213559.06219200001</v>
      </c>
      <c r="L18" s="205">
        <f t="shared" si="3"/>
        <v>1.0370738050314383</v>
      </c>
      <c r="M18" s="187">
        <f t="shared" si="4"/>
        <v>59107.03</v>
      </c>
      <c r="N18" s="190">
        <v>41.340899999999998</v>
      </c>
      <c r="O18" s="6"/>
      <c r="P18" s="7">
        <f t="shared" si="5"/>
        <v>0</v>
      </c>
      <c r="Q18" s="196">
        <f t="shared" si="6"/>
        <v>272666.09219200001</v>
      </c>
    </row>
    <row r="19" spans="1:17" ht="28.5" customHeight="1" thickBot="1">
      <c r="A19" s="114">
        <v>14</v>
      </c>
      <c r="B19" s="116" t="s">
        <v>321</v>
      </c>
      <c r="C19" s="115">
        <v>1</v>
      </c>
      <c r="D19" s="115" t="s">
        <v>13</v>
      </c>
      <c r="E19" s="128">
        <v>993.63</v>
      </c>
      <c r="F19" s="129">
        <v>993.63</v>
      </c>
      <c r="G19" s="136">
        <f t="shared" si="0"/>
        <v>1192.356</v>
      </c>
      <c r="H19" s="145">
        <f t="shared" si="1"/>
        <v>1192.356</v>
      </c>
      <c r="I19" s="148">
        <v>41.248800000000003</v>
      </c>
      <c r="J19" s="6">
        <v>1</v>
      </c>
      <c r="K19" s="7">
        <f t="shared" si="2"/>
        <v>49183.2541728</v>
      </c>
      <c r="L19" s="205">
        <f t="shared" si="3"/>
        <v>0.23884102142645944</v>
      </c>
      <c r="M19" s="187">
        <f t="shared" si="4"/>
        <v>13612.52</v>
      </c>
      <c r="N19" s="190">
        <v>41.340899999999998</v>
      </c>
      <c r="O19" s="6"/>
      <c r="P19" s="7">
        <f t="shared" si="5"/>
        <v>0</v>
      </c>
      <c r="Q19" s="196">
        <f t="shared" si="6"/>
        <v>62795.774172799996</v>
      </c>
    </row>
    <row r="20" spans="1:17" ht="28.5" customHeight="1" thickBot="1">
      <c r="A20" s="114">
        <v>15</v>
      </c>
      <c r="B20" s="116" t="s">
        <v>322</v>
      </c>
      <c r="C20" s="115">
        <v>4</v>
      </c>
      <c r="D20" s="115" t="s">
        <v>13</v>
      </c>
      <c r="E20" s="128">
        <v>679.87</v>
      </c>
      <c r="F20" s="127">
        <v>2719.48</v>
      </c>
      <c r="G20" s="136">
        <f t="shared" si="0"/>
        <v>815.84399999999994</v>
      </c>
      <c r="H20" s="145">
        <f t="shared" si="1"/>
        <v>3263.3759999999997</v>
      </c>
      <c r="I20" s="148">
        <v>41.248800000000003</v>
      </c>
      <c r="J20" s="6">
        <v>4</v>
      </c>
      <c r="K20" s="7">
        <f t="shared" si="2"/>
        <v>134610.3439488</v>
      </c>
      <c r="L20" s="205">
        <f t="shared" si="3"/>
        <v>0.65368736949249517</v>
      </c>
      <c r="M20" s="187">
        <f t="shared" si="4"/>
        <v>37256.29</v>
      </c>
      <c r="N20" s="190">
        <v>41.340899999999998</v>
      </c>
      <c r="O20" s="6"/>
      <c r="P20" s="7">
        <f t="shared" si="5"/>
        <v>0</v>
      </c>
      <c r="Q20" s="196">
        <f t="shared" si="6"/>
        <v>171866.63394880001</v>
      </c>
    </row>
    <row r="21" spans="1:17" ht="28.5" customHeight="1" thickBot="1">
      <c r="A21" s="114">
        <v>16</v>
      </c>
      <c r="B21" s="116" t="s">
        <v>323</v>
      </c>
      <c r="C21" s="115">
        <v>4</v>
      </c>
      <c r="D21" s="115" t="s">
        <v>13</v>
      </c>
      <c r="E21" s="128">
        <v>739.48</v>
      </c>
      <c r="F21" s="127">
        <v>2957.92</v>
      </c>
      <c r="G21" s="136">
        <f t="shared" si="0"/>
        <v>887.37599999999998</v>
      </c>
      <c r="H21" s="145">
        <f t="shared" si="1"/>
        <v>3549.5039999999999</v>
      </c>
      <c r="I21" s="148">
        <v>41.248800000000003</v>
      </c>
      <c r="J21" s="6">
        <v>4</v>
      </c>
      <c r="K21" s="7">
        <f t="shared" si="2"/>
        <v>146412.78059520002</v>
      </c>
      <c r="L21" s="205">
        <f t="shared" si="3"/>
        <v>0.71100171502244602</v>
      </c>
      <c r="M21" s="187">
        <f t="shared" si="4"/>
        <v>40522.86</v>
      </c>
      <c r="N21" s="190">
        <v>41.340899999999998</v>
      </c>
      <c r="O21" s="6"/>
      <c r="P21" s="7">
        <f t="shared" si="5"/>
        <v>0</v>
      </c>
      <c r="Q21" s="196">
        <f t="shared" si="6"/>
        <v>186935.64059520001</v>
      </c>
    </row>
    <row r="22" spans="1:17" ht="28.5" customHeight="1" thickBot="1">
      <c r="A22" s="114">
        <v>17</v>
      </c>
      <c r="B22" s="116" t="s">
        <v>324</v>
      </c>
      <c r="C22" s="115">
        <v>6</v>
      </c>
      <c r="D22" s="115" t="s">
        <v>13</v>
      </c>
      <c r="E22" s="128">
        <v>726.93</v>
      </c>
      <c r="F22" s="127">
        <v>4361.58</v>
      </c>
      <c r="G22" s="136">
        <f t="shared" si="0"/>
        <v>872.31599999999992</v>
      </c>
      <c r="H22" s="145">
        <f t="shared" si="1"/>
        <v>5233.8959999999997</v>
      </c>
      <c r="I22" s="148">
        <v>41.248800000000003</v>
      </c>
      <c r="J22" s="6">
        <v>6</v>
      </c>
      <c r="K22" s="7">
        <f t="shared" si="2"/>
        <v>215891.9293248</v>
      </c>
      <c r="L22" s="205">
        <f t="shared" si="3"/>
        <v>1.0484025464541298</v>
      </c>
      <c r="M22" s="187">
        <f t="shared" si="4"/>
        <v>59752.7</v>
      </c>
      <c r="N22" s="190">
        <v>41.340899999999998</v>
      </c>
      <c r="O22" s="6"/>
      <c r="P22" s="7">
        <f t="shared" si="5"/>
        <v>0</v>
      </c>
      <c r="Q22" s="196">
        <f t="shared" si="6"/>
        <v>275644.62932479999</v>
      </c>
    </row>
    <row r="23" spans="1:17" ht="28.5" customHeight="1" thickBot="1">
      <c r="A23" s="114">
        <v>18</v>
      </c>
      <c r="B23" s="116" t="s">
        <v>325</v>
      </c>
      <c r="C23" s="115">
        <v>2</v>
      </c>
      <c r="D23" s="115" t="s">
        <v>13</v>
      </c>
      <c r="E23" s="128">
        <v>941.34</v>
      </c>
      <c r="F23" s="127">
        <v>1882.68</v>
      </c>
      <c r="G23" s="136">
        <f t="shared" si="0"/>
        <v>1129.6079999999999</v>
      </c>
      <c r="H23" s="145">
        <f t="shared" si="1"/>
        <v>2259.2159999999999</v>
      </c>
      <c r="I23" s="148">
        <v>41.248800000000003</v>
      </c>
      <c r="J23" s="6">
        <v>2</v>
      </c>
      <c r="K23" s="7">
        <f t="shared" si="2"/>
        <v>93189.948940800008</v>
      </c>
      <c r="L23" s="205">
        <f t="shared" si="3"/>
        <v>0.45254391898308893</v>
      </c>
      <c r="M23" s="187">
        <f t="shared" si="4"/>
        <v>25792.31</v>
      </c>
      <c r="N23" s="190">
        <v>41.340899999999998</v>
      </c>
      <c r="O23" s="6"/>
      <c r="P23" s="7">
        <f t="shared" si="5"/>
        <v>0</v>
      </c>
      <c r="Q23" s="196">
        <f t="shared" si="6"/>
        <v>118982.25894080001</v>
      </c>
    </row>
    <row r="24" spans="1:17" ht="28.5" customHeight="1" thickBot="1">
      <c r="A24" s="114">
        <v>19</v>
      </c>
      <c r="B24" s="116" t="s">
        <v>326</v>
      </c>
      <c r="C24" s="115">
        <v>2</v>
      </c>
      <c r="D24" s="115" t="s">
        <v>13</v>
      </c>
      <c r="E24" s="126">
        <v>38803.83</v>
      </c>
      <c r="F24" s="127">
        <v>77607.66</v>
      </c>
      <c r="G24" s="136">
        <f t="shared" si="0"/>
        <v>46564.595999999998</v>
      </c>
      <c r="H24" s="145">
        <f t="shared" si="1"/>
        <v>93129.191999999995</v>
      </c>
      <c r="I24" s="148">
        <v>41.248800000000003</v>
      </c>
      <c r="J24" s="6">
        <v>2</v>
      </c>
      <c r="K24" s="7">
        <f t="shared" si="2"/>
        <v>3841467.4149696003</v>
      </c>
      <c r="L24" s="205">
        <f t="shared" si="3"/>
        <v>18.654723372802131</v>
      </c>
      <c r="M24" s="187">
        <f t="shared" si="4"/>
        <v>1063208.0900000001</v>
      </c>
      <c r="N24" s="190">
        <v>41.340899999999998</v>
      </c>
      <c r="O24" s="6"/>
      <c r="P24" s="7">
        <f t="shared" si="5"/>
        <v>0</v>
      </c>
      <c r="Q24" s="196">
        <f t="shared" si="6"/>
        <v>4904675.5049696006</v>
      </c>
    </row>
    <row r="25" spans="1:17" ht="28.5" customHeight="1" thickBot="1">
      <c r="A25" s="114">
        <v>20</v>
      </c>
      <c r="B25" s="116" t="s">
        <v>327</v>
      </c>
      <c r="C25" s="115">
        <v>2</v>
      </c>
      <c r="D25" s="115" t="s">
        <v>13</v>
      </c>
      <c r="E25" s="126">
        <v>85033.7</v>
      </c>
      <c r="F25" s="127">
        <v>170067.4</v>
      </c>
      <c r="G25" s="136">
        <f t="shared" si="0"/>
        <v>102040.43999999999</v>
      </c>
      <c r="H25" s="145">
        <f t="shared" si="1"/>
        <v>204080.87999999998</v>
      </c>
      <c r="I25" s="148">
        <v>41.248800000000003</v>
      </c>
      <c r="J25" s="6">
        <v>2</v>
      </c>
      <c r="K25" s="7">
        <f t="shared" si="2"/>
        <v>8418091.4029440004</v>
      </c>
      <c r="L25" s="205">
        <f t="shared" si="3"/>
        <v>40.879473775290855</v>
      </c>
      <c r="M25" s="187">
        <f t="shared" si="4"/>
        <v>2329886.46</v>
      </c>
      <c r="N25" s="190">
        <v>41.340899999999998</v>
      </c>
      <c r="O25" s="6"/>
      <c r="P25" s="7">
        <f t="shared" si="5"/>
        <v>0</v>
      </c>
      <c r="Q25" s="196">
        <f t="shared" si="6"/>
        <v>10747977.862943999</v>
      </c>
    </row>
    <row r="26" spans="1:17" ht="16.5" thickBot="1">
      <c r="A26" s="114">
        <v>21</v>
      </c>
      <c r="B26" s="116" t="s">
        <v>328</v>
      </c>
      <c r="C26" s="115">
        <v>18</v>
      </c>
      <c r="D26" s="115" t="s">
        <v>13</v>
      </c>
      <c r="E26" s="128">
        <v>575.27</v>
      </c>
      <c r="F26" s="127">
        <v>10354.86</v>
      </c>
      <c r="G26" s="136">
        <f t="shared" si="0"/>
        <v>690.32399999999996</v>
      </c>
      <c r="H26" s="145">
        <f t="shared" si="1"/>
        <v>12425.832</v>
      </c>
      <c r="I26" s="148">
        <v>41.248800000000003</v>
      </c>
      <c r="J26" s="6">
        <v>18</v>
      </c>
      <c r="K26" s="7">
        <f t="shared" si="2"/>
        <v>512550.6590016</v>
      </c>
      <c r="L26" s="205">
        <f t="shared" si="3"/>
        <v>2.4890203990700641</v>
      </c>
      <c r="M26" s="187">
        <f>ROUND(5699404.23*L26%,2)-0.01</f>
        <v>141859.31999999998</v>
      </c>
      <c r="N26" s="190">
        <v>41.340899999999998</v>
      </c>
      <c r="O26" s="6"/>
      <c r="P26" s="7">
        <f t="shared" si="5"/>
        <v>0</v>
      </c>
      <c r="Q26" s="196">
        <f t="shared" si="6"/>
        <v>654409.97900159995</v>
      </c>
    </row>
    <row r="27" spans="1:17" ht="16.5" thickBot="1">
      <c r="A27" s="114">
        <v>22</v>
      </c>
      <c r="B27" s="116" t="s">
        <v>329</v>
      </c>
      <c r="C27" s="115">
        <v>1</v>
      </c>
      <c r="D27" s="115" t="s">
        <v>13</v>
      </c>
      <c r="E27" s="126">
        <v>1412.01</v>
      </c>
      <c r="F27" s="127">
        <v>1412.01</v>
      </c>
      <c r="G27" s="136">
        <f t="shared" si="0"/>
        <v>1694.412</v>
      </c>
      <c r="H27" s="145">
        <f t="shared" si="1"/>
        <v>1694.412</v>
      </c>
      <c r="I27" s="148">
        <v>41.248800000000003</v>
      </c>
      <c r="J27" s="6">
        <v>1</v>
      </c>
      <c r="K27" s="7">
        <f t="shared" si="2"/>
        <v>69892.461705600013</v>
      </c>
      <c r="L27" s="205">
        <f t="shared" si="3"/>
        <v>0.33940793923731677</v>
      </c>
      <c r="M27" s="187">
        <f>ROUND(5699404.23*L27%,2)-0.01</f>
        <v>19344.22</v>
      </c>
      <c r="N27" s="190">
        <v>41.340899999999998</v>
      </c>
      <c r="O27" s="6"/>
      <c r="P27" s="7">
        <f t="shared" si="5"/>
        <v>0</v>
      </c>
      <c r="Q27" s="196">
        <f t="shared" si="6"/>
        <v>89236.681705600015</v>
      </c>
    </row>
    <row r="28" spans="1:17" ht="16.5" thickBot="1">
      <c r="A28" s="114">
        <v>23</v>
      </c>
      <c r="B28" s="116" t="s">
        <v>330</v>
      </c>
      <c r="C28" s="115">
        <v>1</v>
      </c>
      <c r="D28" s="115" t="s">
        <v>331</v>
      </c>
      <c r="E28" s="126">
        <v>112564.54</v>
      </c>
      <c r="F28" s="127">
        <v>112564.54</v>
      </c>
      <c r="G28" s="136">
        <f t="shared" si="0"/>
        <v>135077.44799999997</v>
      </c>
      <c r="H28" s="145">
        <f t="shared" si="1"/>
        <v>135077.44799999997</v>
      </c>
      <c r="I28" s="148">
        <v>41.248800000000003</v>
      </c>
      <c r="J28" s="6"/>
      <c r="K28" s="7">
        <f t="shared" si="2"/>
        <v>0</v>
      </c>
      <c r="L28" s="205"/>
      <c r="M28" s="187"/>
      <c r="N28" s="190">
        <v>41.340899999999998</v>
      </c>
      <c r="O28" s="6"/>
      <c r="P28" s="7">
        <f t="shared" si="5"/>
        <v>0</v>
      </c>
      <c r="Q28" s="196">
        <f t="shared" si="6"/>
        <v>0</v>
      </c>
    </row>
    <row r="29" spans="1:17" ht="30.75" customHeight="1" thickBot="1">
      <c r="A29" s="114">
        <v>24</v>
      </c>
      <c r="B29" s="116" t="s">
        <v>332</v>
      </c>
      <c r="C29" s="115">
        <v>2</v>
      </c>
      <c r="D29" s="115" t="s">
        <v>13</v>
      </c>
      <c r="E29" s="128">
        <v>521.30999999999995</v>
      </c>
      <c r="F29" s="127">
        <v>1042.6199999999999</v>
      </c>
      <c r="G29" s="136">
        <f t="shared" si="0"/>
        <v>625.57199999999989</v>
      </c>
      <c r="H29" s="145">
        <f t="shared" si="1"/>
        <v>1251.1439999999998</v>
      </c>
      <c r="I29" s="148">
        <v>41.248800000000003</v>
      </c>
      <c r="J29" s="6"/>
      <c r="K29" s="7">
        <f t="shared" si="2"/>
        <v>0</v>
      </c>
      <c r="L29" s="205"/>
      <c r="M29" s="187"/>
      <c r="N29" s="191">
        <v>41.340899999999998</v>
      </c>
      <c r="O29" s="6">
        <v>2</v>
      </c>
      <c r="P29" s="155">
        <f t="shared" si="5"/>
        <v>51723.418989599988</v>
      </c>
      <c r="Q29" s="196">
        <f t="shared" si="6"/>
        <v>51723.418989599988</v>
      </c>
    </row>
    <row r="30" spans="1:17" ht="28.5" customHeight="1" thickBot="1">
      <c r="A30" s="114">
        <v>25</v>
      </c>
      <c r="B30" s="116" t="s">
        <v>333</v>
      </c>
      <c r="C30" s="115">
        <v>20</v>
      </c>
      <c r="D30" s="115" t="s">
        <v>13</v>
      </c>
      <c r="E30" s="128">
        <v>233.74</v>
      </c>
      <c r="F30" s="127">
        <v>4674.8</v>
      </c>
      <c r="G30" s="136">
        <f t="shared" si="0"/>
        <v>280.488</v>
      </c>
      <c r="H30" s="145">
        <f t="shared" si="1"/>
        <v>5609.76</v>
      </c>
      <c r="I30" s="148">
        <v>41.248800000000003</v>
      </c>
      <c r="J30" s="6"/>
      <c r="K30" s="7">
        <f t="shared" si="2"/>
        <v>0</v>
      </c>
      <c r="L30" s="205"/>
      <c r="M30" s="187"/>
      <c r="N30" s="191">
        <v>41.340899999999998</v>
      </c>
      <c r="O30" s="156">
        <v>20</v>
      </c>
      <c r="P30" s="155">
        <f t="shared" si="5"/>
        <v>231912.52718400001</v>
      </c>
      <c r="Q30" s="196">
        <f t="shared" si="6"/>
        <v>231912.52718400001</v>
      </c>
    </row>
    <row r="31" spans="1:17" ht="16.5" thickBot="1">
      <c r="A31" s="114">
        <v>26</v>
      </c>
      <c r="B31" s="116" t="s">
        <v>334</v>
      </c>
      <c r="C31" s="115">
        <v>20</v>
      </c>
      <c r="D31" s="115" t="s">
        <v>13</v>
      </c>
      <c r="E31" s="128">
        <v>9.24</v>
      </c>
      <c r="F31" s="129">
        <v>184.8</v>
      </c>
      <c r="G31" s="136">
        <f t="shared" si="0"/>
        <v>11.087999999999999</v>
      </c>
      <c r="H31" s="145">
        <f t="shared" si="1"/>
        <v>221.76000000000002</v>
      </c>
      <c r="I31" s="148">
        <v>41.248800000000003</v>
      </c>
      <c r="J31" s="6"/>
      <c r="K31" s="7">
        <f t="shared" si="2"/>
        <v>0</v>
      </c>
      <c r="L31" s="205"/>
      <c r="M31" s="187"/>
      <c r="N31" s="191">
        <v>41.340899999999998</v>
      </c>
      <c r="O31" s="156">
        <v>20</v>
      </c>
      <c r="P31" s="155">
        <f t="shared" si="5"/>
        <v>9167.7579839999999</v>
      </c>
      <c r="Q31" s="196">
        <f t="shared" si="6"/>
        <v>9167.7579839999999</v>
      </c>
    </row>
    <row r="32" spans="1:17" ht="35.25" customHeight="1" thickBot="1">
      <c r="A32" s="130">
        <v>27</v>
      </c>
      <c r="B32" s="131" t="s">
        <v>335</v>
      </c>
      <c r="C32" s="130">
        <v>4</v>
      </c>
      <c r="D32" s="130" t="s">
        <v>13</v>
      </c>
      <c r="E32" s="132">
        <v>14950.51</v>
      </c>
      <c r="F32" s="133">
        <v>59802.04</v>
      </c>
      <c r="G32" s="136">
        <f t="shared" si="0"/>
        <v>17940.612000000001</v>
      </c>
      <c r="H32" s="145">
        <f t="shared" si="1"/>
        <v>71762.448000000004</v>
      </c>
      <c r="I32" s="148">
        <v>41.248800000000003</v>
      </c>
      <c r="J32" s="6"/>
      <c r="K32" s="7">
        <f t="shared" si="2"/>
        <v>0</v>
      </c>
      <c r="L32" s="205"/>
      <c r="M32" s="187"/>
      <c r="N32" s="191">
        <v>41.340899999999998</v>
      </c>
      <c r="O32" s="156">
        <v>4</v>
      </c>
      <c r="P32" s="155">
        <f t="shared" si="5"/>
        <v>2966724.1865232</v>
      </c>
      <c r="Q32" s="196">
        <f t="shared" si="6"/>
        <v>2966724.1865232</v>
      </c>
    </row>
    <row r="33" spans="1:17" ht="16.5" thickBot="1">
      <c r="A33" s="121">
        <v>28</v>
      </c>
      <c r="B33" s="122" t="s">
        <v>336</v>
      </c>
      <c r="C33" s="123">
        <v>3</v>
      </c>
      <c r="D33" s="123" t="s">
        <v>13</v>
      </c>
      <c r="E33" s="134">
        <v>637.79</v>
      </c>
      <c r="F33" s="125">
        <v>1913.37</v>
      </c>
      <c r="G33" s="136">
        <f t="shared" si="0"/>
        <v>765.34799999999996</v>
      </c>
      <c r="H33" s="145">
        <f t="shared" si="1"/>
        <v>2296.0439999999999</v>
      </c>
      <c r="I33" s="148">
        <v>41.248800000000003</v>
      </c>
      <c r="J33" s="6"/>
      <c r="K33" s="7">
        <f t="shared" si="2"/>
        <v>0</v>
      </c>
      <c r="L33" s="205"/>
      <c r="M33" s="187"/>
      <c r="N33" s="191">
        <v>41.340899999999998</v>
      </c>
      <c r="O33" s="156">
        <v>3</v>
      </c>
      <c r="P33" s="155">
        <f t="shared" si="5"/>
        <v>94920.525399599981</v>
      </c>
      <c r="Q33" s="196">
        <f t="shared" si="6"/>
        <v>94920.525399599981</v>
      </c>
    </row>
    <row r="34" spans="1:17" ht="32.25" thickBot="1">
      <c r="A34" s="114">
        <v>29</v>
      </c>
      <c r="B34" s="116" t="s">
        <v>337</v>
      </c>
      <c r="C34" s="115">
        <v>3</v>
      </c>
      <c r="D34" s="115" t="s">
        <v>13</v>
      </c>
      <c r="E34" s="128">
        <v>99.04</v>
      </c>
      <c r="F34" s="129">
        <v>297.12</v>
      </c>
      <c r="G34" s="136">
        <f t="shared" si="0"/>
        <v>118.848</v>
      </c>
      <c r="H34" s="145">
        <f t="shared" si="1"/>
        <v>356.54399999999998</v>
      </c>
      <c r="I34" s="148">
        <v>41.248800000000003</v>
      </c>
      <c r="J34" s="6"/>
      <c r="K34" s="7">
        <f t="shared" si="2"/>
        <v>0</v>
      </c>
      <c r="L34" s="205"/>
      <c r="M34" s="187"/>
      <c r="N34" s="191">
        <v>41.340899999999998</v>
      </c>
      <c r="O34" s="156">
        <v>3</v>
      </c>
      <c r="P34" s="155">
        <f t="shared" si="5"/>
        <v>14739.849849599997</v>
      </c>
      <c r="Q34" s="196">
        <f t="shared" si="6"/>
        <v>14739.849849599997</v>
      </c>
    </row>
    <row r="35" spans="1:17" ht="32.25" thickBot="1">
      <c r="A35" s="114">
        <v>30</v>
      </c>
      <c r="B35" s="116" t="s">
        <v>338</v>
      </c>
      <c r="C35" s="115">
        <v>1</v>
      </c>
      <c r="D35" s="115" t="s">
        <v>13</v>
      </c>
      <c r="E35" s="128">
        <v>596.52</v>
      </c>
      <c r="F35" s="129">
        <v>596.52</v>
      </c>
      <c r="G35" s="136">
        <f t="shared" si="0"/>
        <v>715.82399999999996</v>
      </c>
      <c r="H35" s="145">
        <f t="shared" si="1"/>
        <v>715.82399999999996</v>
      </c>
      <c r="I35" s="148">
        <v>41.248800000000003</v>
      </c>
      <c r="J35" s="6"/>
      <c r="K35" s="7">
        <f t="shared" si="2"/>
        <v>0</v>
      </c>
      <c r="L35" s="205"/>
      <c r="M35" s="187"/>
      <c r="N35" s="191">
        <v>41.340899999999998</v>
      </c>
      <c r="O35" s="156">
        <v>1</v>
      </c>
      <c r="P35" s="155">
        <f t="shared" si="5"/>
        <v>29592.808401599996</v>
      </c>
      <c r="Q35" s="196">
        <f t="shared" si="6"/>
        <v>29592.808401599996</v>
      </c>
    </row>
    <row r="36" spans="1:17" ht="32.25" thickBot="1">
      <c r="A36" s="114">
        <v>31</v>
      </c>
      <c r="B36" s="116" t="s">
        <v>339</v>
      </c>
      <c r="C36" s="115">
        <v>2</v>
      </c>
      <c r="D36" s="115" t="s">
        <v>13</v>
      </c>
      <c r="E36" s="128">
        <v>214.92</v>
      </c>
      <c r="F36" s="129">
        <v>429.84</v>
      </c>
      <c r="G36" s="136">
        <f t="shared" si="0"/>
        <v>257.904</v>
      </c>
      <c r="H36" s="145">
        <f t="shared" si="1"/>
        <v>515.80799999999999</v>
      </c>
      <c r="I36" s="148">
        <v>41.248800000000003</v>
      </c>
      <c r="J36" s="6"/>
      <c r="K36" s="7">
        <f t="shared" si="2"/>
        <v>0</v>
      </c>
      <c r="L36" s="205"/>
      <c r="M36" s="187"/>
      <c r="N36" s="191">
        <v>41.340899999999998</v>
      </c>
      <c r="O36" s="156">
        <v>2</v>
      </c>
      <c r="P36" s="155">
        <f t="shared" si="5"/>
        <v>21323.966947199999</v>
      </c>
      <c r="Q36" s="196">
        <f t="shared" si="6"/>
        <v>21323.966947199999</v>
      </c>
    </row>
    <row r="37" spans="1:17" ht="16.5" thickBot="1">
      <c r="A37" s="114">
        <v>32</v>
      </c>
      <c r="B37" s="116" t="s">
        <v>340</v>
      </c>
      <c r="C37" s="115">
        <v>10</v>
      </c>
      <c r="D37" s="115" t="s">
        <v>13</v>
      </c>
      <c r="E37" s="128">
        <v>122.94</v>
      </c>
      <c r="F37" s="127">
        <v>1229.4000000000001</v>
      </c>
      <c r="G37" s="136">
        <f t="shared" si="0"/>
        <v>147.52799999999999</v>
      </c>
      <c r="H37" s="145">
        <f t="shared" si="1"/>
        <v>1475.28</v>
      </c>
      <c r="I37" s="148">
        <v>41.248800000000003</v>
      </c>
      <c r="J37" s="6"/>
      <c r="K37" s="7">
        <f t="shared" si="2"/>
        <v>0</v>
      </c>
      <c r="L37" s="205"/>
      <c r="M37" s="187"/>
      <c r="N37" s="191">
        <v>41.340899999999998</v>
      </c>
      <c r="O37" s="156">
        <v>10</v>
      </c>
      <c r="P37" s="155">
        <f t="shared" si="5"/>
        <v>60989.402951999997</v>
      </c>
      <c r="Q37" s="196">
        <f t="shared" si="6"/>
        <v>60989.402951999997</v>
      </c>
    </row>
    <row r="38" spans="1:17" ht="16.5" thickBot="1">
      <c r="A38" s="114">
        <v>33</v>
      </c>
      <c r="B38" s="116" t="s">
        <v>341</v>
      </c>
      <c r="C38" s="115">
        <v>1</v>
      </c>
      <c r="D38" s="115" t="s">
        <v>13</v>
      </c>
      <c r="E38" s="126">
        <v>9209.6</v>
      </c>
      <c r="F38" s="127">
        <v>9209.6</v>
      </c>
      <c r="G38" s="136">
        <f t="shared" si="0"/>
        <v>11051.52</v>
      </c>
      <c r="H38" s="145">
        <f t="shared" si="1"/>
        <v>11051.52</v>
      </c>
      <c r="I38" s="148">
        <v>41.248800000000003</v>
      </c>
      <c r="J38" s="6"/>
      <c r="K38" s="7">
        <f t="shared" si="2"/>
        <v>0</v>
      </c>
      <c r="L38" s="205"/>
      <c r="M38" s="187"/>
      <c r="N38" s="191">
        <v>41.340899999999998</v>
      </c>
      <c r="O38" s="156">
        <v>1</v>
      </c>
      <c r="P38" s="155">
        <f t="shared" si="5"/>
        <v>456879.78316799999</v>
      </c>
      <c r="Q38" s="196">
        <f t="shared" si="6"/>
        <v>456879.78316799999</v>
      </c>
    </row>
    <row r="39" spans="1:17" ht="48" thickBot="1">
      <c r="A39" s="114">
        <v>34</v>
      </c>
      <c r="B39" s="116" t="s">
        <v>342</v>
      </c>
      <c r="C39" s="115">
        <v>4</v>
      </c>
      <c r="D39" s="115" t="s">
        <v>13</v>
      </c>
      <c r="E39" s="128">
        <v>127.56</v>
      </c>
      <c r="F39" s="129">
        <v>510.24</v>
      </c>
      <c r="G39" s="136">
        <f t="shared" si="0"/>
        <v>153.072</v>
      </c>
      <c r="H39" s="145">
        <f t="shared" si="1"/>
        <v>612.28800000000001</v>
      </c>
      <c r="I39" s="148">
        <v>41.248800000000003</v>
      </c>
      <c r="J39" s="6"/>
      <c r="K39" s="7">
        <f t="shared" si="2"/>
        <v>0</v>
      </c>
      <c r="L39" s="205"/>
      <c r="M39" s="187"/>
      <c r="N39" s="191">
        <v>41.340899999999998</v>
      </c>
      <c r="O39" s="156">
        <v>4</v>
      </c>
      <c r="P39" s="155">
        <f t="shared" si="5"/>
        <v>25312.536979199998</v>
      </c>
      <c r="Q39" s="196">
        <f t="shared" si="6"/>
        <v>25312.536979199998</v>
      </c>
    </row>
    <row r="40" spans="1:17" ht="16.5" thickBot="1">
      <c r="A40" s="114">
        <v>35</v>
      </c>
      <c r="B40" s="116" t="s">
        <v>343</v>
      </c>
      <c r="C40" s="115">
        <v>2</v>
      </c>
      <c r="D40" s="115" t="s">
        <v>13</v>
      </c>
      <c r="E40" s="128">
        <v>589.30999999999995</v>
      </c>
      <c r="F40" s="127">
        <v>1178.6199999999999</v>
      </c>
      <c r="G40" s="136">
        <f t="shared" si="0"/>
        <v>707.17199999999991</v>
      </c>
      <c r="H40" s="145">
        <f t="shared" si="1"/>
        <v>1414.3439999999998</v>
      </c>
      <c r="I40" s="148">
        <v>41.248800000000003</v>
      </c>
      <c r="J40" s="6"/>
      <c r="K40" s="7">
        <f t="shared" si="2"/>
        <v>0</v>
      </c>
      <c r="L40" s="205"/>
      <c r="M40" s="187"/>
      <c r="N40" s="191">
        <v>41.340899999999998</v>
      </c>
      <c r="O40" s="156">
        <v>2</v>
      </c>
      <c r="P40" s="155">
        <f t="shared" si="5"/>
        <v>58470.25386959999</v>
      </c>
      <c r="Q40" s="196">
        <f t="shared" si="6"/>
        <v>58470.25386959999</v>
      </c>
    </row>
    <row r="41" spans="1:17" ht="16.5" thickBot="1">
      <c r="A41" s="114">
        <v>36</v>
      </c>
      <c r="B41" s="116" t="s">
        <v>344</v>
      </c>
      <c r="C41" s="115">
        <v>30</v>
      </c>
      <c r="D41" s="115" t="s">
        <v>13</v>
      </c>
      <c r="E41" s="128">
        <v>136.13</v>
      </c>
      <c r="F41" s="127">
        <v>4083.9</v>
      </c>
      <c r="G41" s="136">
        <f t="shared" si="0"/>
        <v>163.35599999999999</v>
      </c>
      <c r="H41" s="145">
        <f t="shared" si="1"/>
        <v>4900.68</v>
      </c>
      <c r="I41" s="148">
        <v>41.248800000000003</v>
      </c>
      <c r="J41" s="6"/>
      <c r="K41" s="7">
        <f t="shared" si="2"/>
        <v>0</v>
      </c>
      <c r="L41" s="205"/>
      <c r="M41" s="187"/>
      <c r="N41" s="191">
        <v>41.340899999999998</v>
      </c>
      <c r="O41" s="156">
        <v>30</v>
      </c>
      <c r="P41" s="155">
        <f t="shared" si="5"/>
        <v>202598.52181199996</v>
      </c>
      <c r="Q41" s="196">
        <f t="shared" si="6"/>
        <v>202598.52181199996</v>
      </c>
    </row>
    <row r="42" spans="1:17" ht="16.5" thickBot="1">
      <c r="A42" s="114">
        <v>37</v>
      </c>
      <c r="B42" s="116" t="s">
        <v>345</v>
      </c>
      <c r="C42" s="115">
        <v>1</v>
      </c>
      <c r="D42" s="115" t="s">
        <v>13</v>
      </c>
      <c r="E42" s="126">
        <v>3052.92</v>
      </c>
      <c r="F42" s="127">
        <v>3052.92</v>
      </c>
      <c r="G42" s="136">
        <f t="shared" si="0"/>
        <v>3663.5039999999999</v>
      </c>
      <c r="H42" s="145">
        <f t="shared" si="1"/>
        <v>3663.5039999999999</v>
      </c>
      <c r="I42" s="148">
        <v>41.248800000000003</v>
      </c>
      <c r="J42" s="6"/>
      <c r="K42" s="7">
        <f t="shared" si="2"/>
        <v>0</v>
      </c>
      <c r="L42" s="205"/>
      <c r="M42" s="187"/>
      <c r="N42" s="191">
        <v>41.340899999999998</v>
      </c>
      <c r="O42" s="156">
        <v>1</v>
      </c>
      <c r="P42" s="155">
        <f t="shared" si="5"/>
        <v>151452.55251359998</v>
      </c>
      <c r="Q42" s="196">
        <f t="shared" si="6"/>
        <v>151452.55251359998</v>
      </c>
    </row>
    <row r="43" spans="1:17" ht="37.5" customHeight="1" thickBot="1">
      <c r="A43" s="121">
        <v>38</v>
      </c>
      <c r="B43" s="122" t="s">
        <v>358</v>
      </c>
      <c r="C43" s="121">
        <v>1</v>
      </c>
      <c r="D43" s="121" t="s">
        <v>13</v>
      </c>
      <c r="E43" s="160">
        <v>1100.5</v>
      </c>
      <c r="F43" s="136">
        <v>1100.5</v>
      </c>
      <c r="G43" s="136">
        <f t="shared" si="0"/>
        <v>1320.6</v>
      </c>
      <c r="H43" s="145">
        <f t="shared" si="1"/>
        <v>1320.6</v>
      </c>
      <c r="I43" s="148">
        <v>41.248800000000003</v>
      </c>
      <c r="J43" s="6"/>
      <c r="K43" s="7">
        <f t="shared" si="2"/>
        <v>0</v>
      </c>
      <c r="L43" s="205"/>
      <c r="M43" s="187"/>
      <c r="N43" s="191">
        <v>41.340899999999998</v>
      </c>
      <c r="O43" s="158">
        <v>1</v>
      </c>
      <c r="P43" s="155">
        <f t="shared" si="5"/>
        <v>54594.792539999995</v>
      </c>
      <c r="Q43" s="196">
        <f t="shared" si="6"/>
        <v>54594.792539999995</v>
      </c>
    </row>
    <row r="44" spans="1:17" ht="16.5" thickBot="1">
      <c r="A44" s="114">
        <v>39</v>
      </c>
      <c r="B44" s="116" t="s">
        <v>346</v>
      </c>
      <c r="C44" s="115">
        <v>4</v>
      </c>
      <c r="D44" s="115" t="s">
        <v>13</v>
      </c>
      <c r="E44" s="128">
        <v>621.39</v>
      </c>
      <c r="F44" s="127">
        <v>2485.56</v>
      </c>
      <c r="G44" s="137">
        <f t="shared" si="0"/>
        <v>745.66800000000001</v>
      </c>
      <c r="H44" s="145">
        <f t="shared" si="1"/>
        <v>2982.672</v>
      </c>
      <c r="I44" s="148">
        <v>41.248800000000003</v>
      </c>
      <c r="J44" s="6"/>
      <c r="K44" s="7">
        <f t="shared" si="2"/>
        <v>0</v>
      </c>
      <c r="L44" s="205"/>
      <c r="M44" s="187"/>
      <c r="N44" s="191">
        <v>41.340899999999998</v>
      </c>
      <c r="O44" s="156">
        <v>4</v>
      </c>
      <c r="P44" s="155">
        <f t="shared" si="5"/>
        <v>123306.3448848</v>
      </c>
      <c r="Q44" s="196">
        <f t="shared" si="6"/>
        <v>123306.3448848</v>
      </c>
    </row>
    <row r="45" spans="1:17" ht="16.5" thickBot="1">
      <c r="A45" s="114">
        <v>40</v>
      </c>
      <c r="B45" s="116" t="s">
        <v>347</v>
      </c>
      <c r="C45" s="115">
        <v>2</v>
      </c>
      <c r="D45" s="115" t="s">
        <v>13</v>
      </c>
      <c r="E45" s="126">
        <v>1552.52</v>
      </c>
      <c r="F45" s="127">
        <v>3105.04</v>
      </c>
      <c r="G45" s="136">
        <f t="shared" si="0"/>
        <v>1863.0239999999999</v>
      </c>
      <c r="H45" s="145">
        <f t="shared" si="1"/>
        <v>3726.0479999999998</v>
      </c>
      <c r="I45" s="148">
        <v>41.248800000000003</v>
      </c>
      <c r="J45" s="6"/>
      <c r="K45" s="7">
        <f t="shared" si="2"/>
        <v>0</v>
      </c>
      <c r="L45" s="205"/>
      <c r="M45" s="187"/>
      <c r="N45" s="191">
        <v>41.340899999999998</v>
      </c>
      <c r="O45" s="156">
        <v>2</v>
      </c>
      <c r="P45" s="155">
        <f t="shared" si="5"/>
        <v>154038.17776319999</v>
      </c>
      <c r="Q45" s="196">
        <f t="shared" si="6"/>
        <v>154038.17776319999</v>
      </c>
    </row>
    <row r="46" spans="1:17" ht="16.5" thickBot="1">
      <c r="A46" s="114">
        <v>41</v>
      </c>
      <c r="B46" s="116" t="s">
        <v>348</v>
      </c>
      <c r="C46" s="115">
        <v>2</v>
      </c>
      <c r="D46" s="115" t="s">
        <v>13</v>
      </c>
      <c r="E46" s="128">
        <v>77.67</v>
      </c>
      <c r="F46" s="129">
        <v>155.34</v>
      </c>
      <c r="G46" s="136">
        <f t="shared" si="0"/>
        <v>93.203999999999994</v>
      </c>
      <c r="H46" s="145">
        <f t="shared" si="1"/>
        <v>186.40799999999999</v>
      </c>
      <c r="I46" s="148">
        <v>41.248800000000003</v>
      </c>
      <c r="J46" s="6"/>
      <c r="K46" s="7">
        <f t="shared" si="2"/>
        <v>0</v>
      </c>
      <c r="L46" s="205"/>
      <c r="M46" s="187"/>
      <c r="N46" s="191">
        <v>41.340899999999998</v>
      </c>
      <c r="O46" s="156">
        <v>2</v>
      </c>
      <c r="P46" s="155">
        <f t="shared" si="5"/>
        <v>7706.2744871999994</v>
      </c>
      <c r="Q46" s="196">
        <f t="shared" si="6"/>
        <v>7706.2744871999994</v>
      </c>
    </row>
    <row r="47" spans="1:17" ht="16.5" thickBot="1">
      <c r="A47" s="114">
        <v>42</v>
      </c>
      <c r="B47" s="116" t="s">
        <v>349</v>
      </c>
      <c r="C47" s="115">
        <v>2</v>
      </c>
      <c r="D47" s="115" t="s">
        <v>13</v>
      </c>
      <c r="E47" s="128">
        <v>55.93</v>
      </c>
      <c r="F47" s="129">
        <v>111.86</v>
      </c>
      <c r="G47" s="136">
        <f t="shared" si="0"/>
        <v>67.116</v>
      </c>
      <c r="H47" s="145">
        <f t="shared" si="1"/>
        <v>134.232</v>
      </c>
      <c r="I47" s="148">
        <v>41.248800000000003</v>
      </c>
      <c r="J47" s="6"/>
      <c r="K47" s="7">
        <f t="shared" si="2"/>
        <v>0</v>
      </c>
      <c r="L47" s="205"/>
      <c r="M47" s="187"/>
      <c r="N47" s="191">
        <v>41.340899999999998</v>
      </c>
      <c r="O47" s="156">
        <v>2</v>
      </c>
      <c r="P47" s="155">
        <f t="shared" si="5"/>
        <v>5549.2716887999995</v>
      </c>
      <c r="Q47" s="196">
        <f t="shared" si="6"/>
        <v>5549.2716887999995</v>
      </c>
    </row>
    <row r="48" spans="1:17" ht="16.5" thickBot="1">
      <c r="A48" s="114">
        <v>43</v>
      </c>
      <c r="B48" s="116" t="s">
        <v>350</v>
      </c>
      <c r="C48" s="115">
        <v>4</v>
      </c>
      <c r="D48" s="115" t="s">
        <v>13</v>
      </c>
      <c r="E48" s="128">
        <v>32.74</v>
      </c>
      <c r="F48" s="129">
        <v>130.96</v>
      </c>
      <c r="G48" s="136">
        <f t="shared" si="0"/>
        <v>39.288000000000004</v>
      </c>
      <c r="H48" s="145">
        <f t="shared" si="1"/>
        <v>157.15200000000002</v>
      </c>
      <c r="I48" s="148">
        <v>41.248800000000003</v>
      </c>
      <c r="J48" s="6"/>
      <c r="K48" s="7">
        <f t="shared" si="2"/>
        <v>0</v>
      </c>
      <c r="L48" s="205"/>
      <c r="M48" s="187"/>
      <c r="N48" s="191">
        <v>41.340899999999998</v>
      </c>
      <c r="O48" s="156">
        <v>4</v>
      </c>
      <c r="P48" s="155">
        <f t="shared" si="5"/>
        <v>6496.8051168000002</v>
      </c>
      <c r="Q48" s="196">
        <f t="shared" si="6"/>
        <v>6496.8051168000002</v>
      </c>
    </row>
    <row r="49" spans="1:20" ht="16.5" thickBot="1">
      <c r="A49" s="114">
        <v>44</v>
      </c>
      <c r="B49" s="116" t="s">
        <v>351</v>
      </c>
      <c r="C49" s="115">
        <v>2</v>
      </c>
      <c r="D49" s="115" t="s">
        <v>13</v>
      </c>
      <c r="E49" s="126">
        <v>3627.09</v>
      </c>
      <c r="F49" s="127">
        <v>7254.18</v>
      </c>
      <c r="G49" s="136">
        <f t="shared" si="0"/>
        <v>4352.5079999999998</v>
      </c>
      <c r="H49" s="145">
        <f t="shared" si="1"/>
        <v>8705.0159999999996</v>
      </c>
      <c r="I49" s="148">
        <v>41.248800000000003</v>
      </c>
      <c r="J49" s="6"/>
      <c r="K49" s="7">
        <f t="shared" si="2"/>
        <v>0</v>
      </c>
      <c r="L49" s="205"/>
      <c r="M49" s="187"/>
      <c r="N49" s="191">
        <v>41.340899999999998</v>
      </c>
      <c r="O49" s="156">
        <v>2</v>
      </c>
      <c r="P49" s="155">
        <f t="shared" si="5"/>
        <v>359873.19595439994</v>
      </c>
      <c r="Q49" s="196">
        <f t="shared" si="6"/>
        <v>359873.19595439994</v>
      </c>
    </row>
    <row r="50" spans="1:20" ht="16.5" thickBot="1">
      <c r="A50" s="114">
        <v>45</v>
      </c>
      <c r="B50" s="135" t="s">
        <v>352</v>
      </c>
      <c r="C50" s="139">
        <v>2</v>
      </c>
      <c r="D50" s="139" t="s">
        <v>13</v>
      </c>
      <c r="E50" s="140">
        <v>1029.43</v>
      </c>
      <c r="F50" s="141">
        <v>2058.86</v>
      </c>
      <c r="G50" s="133">
        <f t="shared" si="0"/>
        <v>1235.316</v>
      </c>
      <c r="H50" s="145">
        <f t="shared" si="1"/>
        <v>2470.6320000000001</v>
      </c>
      <c r="I50" s="157">
        <v>41.248800000000003</v>
      </c>
      <c r="J50" s="10"/>
      <c r="K50" s="11">
        <f t="shared" si="2"/>
        <v>0</v>
      </c>
      <c r="L50" s="206"/>
      <c r="M50" s="188"/>
      <c r="N50" s="192">
        <v>41.340899999999998</v>
      </c>
      <c r="O50" s="158">
        <v>2</v>
      </c>
      <c r="P50" s="159">
        <f t="shared" si="5"/>
        <v>102138.15044879999</v>
      </c>
      <c r="Q50" s="197">
        <f t="shared" si="6"/>
        <v>102138.15044879999</v>
      </c>
    </row>
    <row r="51" spans="1:20" ht="27" customHeight="1" thickBot="1">
      <c r="A51" s="114"/>
      <c r="B51" s="142" t="s">
        <v>173</v>
      </c>
      <c r="C51" s="123"/>
      <c r="D51" s="123"/>
      <c r="E51" s="134"/>
      <c r="F51" s="143">
        <f>SUM(F6:F50)-0.01</f>
        <v>633194.12000000023</v>
      </c>
      <c r="G51" s="144"/>
      <c r="H51" s="144">
        <f>SUM(H6:H50)</f>
        <v>759832.95599999977</v>
      </c>
      <c r="I51" s="144"/>
      <c r="J51" s="144"/>
      <c r="K51" s="144">
        <f>SUM(K6:K50)</f>
        <v>20592465.17904</v>
      </c>
      <c r="L51" s="193">
        <f>SUM(L6:L50)</f>
        <v>99.999999995338115</v>
      </c>
      <c r="M51" s="138">
        <f>SUM(M6:M50)</f>
        <v>5699404.2300000004</v>
      </c>
      <c r="N51" s="144"/>
      <c r="O51" s="144"/>
      <c r="P51" s="194">
        <f>SUM(P6:P50)</f>
        <v>5189511.1054572007</v>
      </c>
      <c r="Q51" s="138">
        <f>SUM(Q6:Q50)+0.01</f>
        <v>31481380.5244972</v>
      </c>
    </row>
    <row r="52" spans="1:20" ht="27" customHeight="1">
      <c r="A52" s="198"/>
      <c r="B52" s="199"/>
      <c r="C52" s="198"/>
      <c r="D52" s="198"/>
      <c r="E52" s="200"/>
      <c r="F52" s="201"/>
      <c r="G52" s="202"/>
      <c r="H52" s="202"/>
      <c r="I52" s="202"/>
      <c r="J52" s="202"/>
      <c r="K52" s="202"/>
      <c r="L52" s="203"/>
      <c r="M52" s="202"/>
      <c r="N52" s="202"/>
      <c r="O52" s="202"/>
      <c r="P52" s="202"/>
      <c r="Q52" s="202"/>
    </row>
    <row r="53" spans="1:20" ht="15.75">
      <c r="A53" s="38" t="s">
        <v>394</v>
      </c>
      <c r="F53" s="117"/>
      <c r="G53" s="117"/>
      <c r="H53" s="117"/>
      <c r="I53" s="118"/>
      <c r="J53" s="118"/>
      <c r="K53" s="119"/>
      <c r="L53" s="119"/>
      <c r="M53" s="119"/>
      <c r="N53" s="118"/>
      <c r="O53" s="118"/>
      <c r="P53" s="119"/>
      <c r="Q53" s="120"/>
      <c r="R53" s="117"/>
      <c r="S53" s="117"/>
      <c r="T53" s="117"/>
    </row>
    <row r="54" spans="1:20" ht="40.5" customHeight="1">
      <c r="A54" s="256" t="s">
        <v>399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</row>
    <row r="56" spans="1:20">
      <c r="A56" s="223" t="s">
        <v>15</v>
      </c>
      <c r="B56" s="223"/>
    </row>
    <row r="57" spans="1:20">
      <c r="A57" s="223" t="s">
        <v>16</v>
      </c>
      <c r="B57" s="223"/>
    </row>
  </sheetData>
  <mergeCells count="24">
    <mergeCell ref="I3:K3"/>
    <mergeCell ref="G3:G5"/>
    <mergeCell ref="H3:H5"/>
    <mergeCell ref="N3:P3"/>
    <mergeCell ref="O4:O5"/>
    <mergeCell ref="P4:P5"/>
    <mergeCell ref="M3:M5"/>
    <mergeCell ref="L3:L5"/>
    <mergeCell ref="N1:Q1"/>
    <mergeCell ref="A54:Q54"/>
    <mergeCell ref="A56:B56"/>
    <mergeCell ref="A57:B57"/>
    <mergeCell ref="A2:Q2"/>
    <mergeCell ref="A3:A5"/>
    <mergeCell ref="B3:B5"/>
    <mergeCell ref="C3:C5"/>
    <mergeCell ref="D3:D5"/>
    <mergeCell ref="E3:E5"/>
    <mergeCell ref="F3:F5"/>
    <mergeCell ref="I4:I5"/>
    <mergeCell ref="J4:J5"/>
    <mergeCell ref="K4:K5"/>
    <mergeCell ref="N4:N5"/>
    <mergeCell ref="Q3:Q5"/>
  </mergeCells>
  <pageMargins left="0.51181102362204722" right="0.11811023622047245" top="0.15748031496062992" bottom="0.15748031496062992" header="0.31496062992125984" footer="0.31496062992125984"/>
  <pageSetup paperSize="9" scale="38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="85" zoomScaleNormal="85" workbookViewId="0">
      <selection activeCell="G1" sqref="G1:J1"/>
    </sheetView>
  </sheetViews>
  <sheetFormatPr defaultColWidth="9.140625" defaultRowHeight="15"/>
  <cols>
    <col min="1" max="1" width="5.140625" style="1" customWidth="1"/>
    <col min="2" max="2" width="70.7109375" style="1" customWidth="1"/>
    <col min="3" max="3" width="6.85546875" style="1" customWidth="1"/>
    <col min="4" max="4" width="8.85546875" style="1" customWidth="1"/>
    <col min="5" max="5" width="13" style="1" customWidth="1"/>
    <col min="6" max="6" width="13.140625" style="1" customWidth="1"/>
    <col min="7" max="7" width="10.7109375" style="1" customWidth="1"/>
    <col min="8" max="8" width="8.28515625" style="1" customWidth="1"/>
    <col min="9" max="9" width="14.85546875" style="1" customWidth="1"/>
    <col min="10" max="10" width="15.85546875" style="1" customWidth="1"/>
    <col min="11" max="16384" width="9.140625" style="1"/>
  </cols>
  <sheetData>
    <row r="1" spans="1:13" ht="97.5" customHeight="1">
      <c r="G1" s="293" t="s">
        <v>392</v>
      </c>
      <c r="H1" s="294"/>
      <c r="I1" s="294"/>
      <c r="J1" s="294"/>
      <c r="K1" s="2"/>
      <c r="L1" s="2"/>
      <c r="M1" s="2"/>
    </row>
    <row r="2" spans="1:13" ht="65.25" customHeight="1" thickBot="1">
      <c r="A2" s="271" t="s">
        <v>360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3" ht="26.65" customHeight="1" thickBot="1">
      <c r="A3" s="297" t="s">
        <v>361</v>
      </c>
      <c r="B3" s="295" t="s">
        <v>362</v>
      </c>
      <c r="C3" s="299" t="s">
        <v>293</v>
      </c>
      <c r="D3" s="300"/>
      <c r="E3" s="295" t="s">
        <v>363</v>
      </c>
      <c r="F3" s="291" t="s">
        <v>364</v>
      </c>
      <c r="G3" s="279">
        <v>45734</v>
      </c>
      <c r="H3" s="280"/>
      <c r="I3" s="281"/>
      <c r="J3" s="258" t="s">
        <v>390</v>
      </c>
    </row>
    <row r="4" spans="1:13" ht="48" customHeight="1" thickBot="1">
      <c r="A4" s="298"/>
      <c r="B4" s="296"/>
      <c r="C4" s="301"/>
      <c r="D4" s="302"/>
      <c r="E4" s="296"/>
      <c r="F4" s="292"/>
      <c r="G4" s="161" t="s">
        <v>8</v>
      </c>
      <c r="H4" s="162" t="s">
        <v>9</v>
      </c>
      <c r="I4" s="163" t="s">
        <v>10</v>
      </c>
      <c r="J4" s="259"/>
    </row>
    <row r="5" spans="1:13" ht="20.25" customHeight="1" thickBot="1">
      <c r="A5" s="121">
        <v>1</v>
      </c>
      <c r="B5" s="164" t="s">
        <v>365</v>
      </c>
      <c r="C5" s="165">
        <v>8</v>
      </c>
      <c r="D5" s="166" t="s">
        <v>13</v>
      </c>
      <c r="E5" s="167">
        <v>11900</v>
      </c>
      <c r="F5" s="168">
        <v>95200</v>
      </c>
      <c r="G5" s="146">
        <v>41.439500000000002</v>
      </c>
      <c r="H5" s="169">
        <v>8</v>
      </c>
      <c r="I5" s="147">
        <f>H5*G5*E5</f>
        <v>3945040.4000000004</v>
      </c>
      <c r="J5" s="154">
        <f>I5</f>
        <v>3945040.4000000004</v>
      </c>
      <c r="K5" s="3"/>
    </row>
    <row r="6" spans="1:13" ht="20.25" customHeight="1" thickBot="1">
      <c r="A6" s="114">
        <v>2</v>
      </c>
      <c r="B6" s="170" t="s">
        <v>366</v>
      </c>
      <c r="C6" s="171">
        <v>3</v>
      </c>
      <c r="D6" s="172" t="s">
        <v>13</v>
      </c>
      <c r="E6" s="173">
        <v>17200</v>
      </c>
      <c r="F6" s="174">
        <v>51600</v>
      </c>
      <c r="G6" s="148">
        <v>41.439500000000002</v>
      </c>
      <c r="H6" s="175">
        <v>3</v>
      </c>
      <c r="I6" s="149">
        <f t="shared" ref="I6:I29" si="0">H6*G6*E6</f>
        <v>2138278.2000000002</v>
      </c>
      <c r="J6" s="154">
        <f t="shared" ref="J6:J29" si="1">I6</f>
        <v>2138278.2000000002</v>
      </c>
    </row>
    <row r="7" spans="1:13" ht="20.25" customHeight="1" thickBot="1">
      <c r="A7" s="114">
        <v>3</v>
      </c>
      <c r="B7" s="170" t="s">
        <v>367</v>
      </c>
      <c r="C7" s="171">
        <v>8</v>
      </c>
      <c r="D7" s="172" t="s">
        <v>13</v>
      </c>
      <c r="E7" s="173">
        <v>1080</v>
      </c>
      <c r="F7" s="174">
        <v>8640</v>
      </c>
      <c r="G7" s="148">
        <v>41.439500000000002</v>
      </c>
      <c r="H7" s="175">
        <v>8</v>
      </c>
      <c r="I7" s="149">
        <f t="shared" si="0"/>
        <v>358037.28</v>
      </c>
      <c r="J7" s="154">
        <f t="shared" si="1"/>
        <v>358037.28</v>
      </c>
    </row>
    <row r="8" spans="1:13" ht="20.25" customHeight="1" thickBot="1">
      <c r="A8" s="114">
        <v>4</v>
      </c>
      <c r="B8" s="170" t="s">
        <v>368</v>
      </c>
      <c r="C8" s="171">
        <v>3</v>
      </c>
      <c r="D8" s="172" t="s">
        <v>13</v>
      </c>
      <c r="E8" s="173">
        <v>1250</v>
      </c>
      <c r="F8" s="174">
        <v>3750</v>
      </c>
      <c r="G8" s="148">
        <v>41.439500000000002</v>
      </c>
      <c r="H8" s="175">
        <v>3</v>
      </c>
      <c r="I8" s="149">
        <f t="shared" si="0"/>
        <v>155398.125</v>
      </c>
      <c r="J8" s="154">
        <f t="shared" si="1"/>
        <v>155398.125</v>
      </c>
    </row>
    <row r="9" spans="1:13" ht="20.25" customHeight="1" thickBot="1">
      <c r="A9" s="114">
        <v>5</v>
      </c>
      <c r="B9" s="170" t="s">
        <v>369</v>
      </c>
      <c r="C9" s="171">
        <v>1</v>
      </c>
      <c r="D9" s="172" t="s">
        <v>13</v>
      </c>
      <c r="E9" s="173">
        <v>7750</v>
      </c>
      <c r="F9" s="174">
        <v>7750</v>
      </c>
      <c r="G9" s="148">
        <v>41.439500000000002</v>
      </c>
      <c r="H9" s="175">
        <v>1</v>
      </c>
      <c r="I9" s="149">
        <f t="shared" si="0"/>
        <v>321156.125</v>
      </c>
      <c r="J9" s="154">
        <f t="shared" si="1"/>
        <v>321156.125</v>
      </c>
    </row>
    <row r="10" spans="1:13" ht="20.25" customHeight="1" thickBot="1">
      <c r="A10" s="114">
        <v>6</v>
      </c>
      <c r="B10" s="170" t="s">
        <v>370</v>
      </c>
      <c r="C10" s="171">
        <v>1</v>
      </c>
      <c r="D10" s="172" t="s">
        <v>13</v>
      </c>
      <c r="E10" s="173">
        <v>16250</v>
      </c>
      <c r="F10" s="174">
        <v>16250</v>
      </c>
      <c r="G10" s="148">
        <v>41.439500000000002</v>
      </c>
      <c r="H10" s="175">
        <v>1</v>
      </c>
      <c r="I10" s="149">
        <f t="shared" si="0"/>
        <v>673391.875</v>
      </c>
      <c r="J10" s="154">
        <f t="shared" si="1"/>
        <v>673391.875</v>
      </c>
    </row>
    <row r="11" spans="1:13" ht="20.25" customHeight="1" thickBot="1">
      <c r="A11" s="114">
        <v>7</v>
      </c>
      <c r="B11" s="170" t="s">
        <v>371</v>
      </c>
      <c r="C11" s="171">
        <v>6</v>
      </c>
      <c r="D11" s="172" t="s">
        <v>13</v>
      </c>
      <c r="E11" s="173">
        <v>325.3</v>
      </c>
      <c r="F11" s="174">
        <v>1951.8</v>
      </c>
      <c r="G11" s="148">
        <v>41.439500000000002</v>
      </c>
      <c r="H11" s="175">
        <v>6</v>
      </c>
      <c r="I11" s="149">
        <f t="shared" si="0"/>
        <v>80881.616099999999</v>
      </c>
      <c r="J11" s="154">
        <f t="shared" si="1"/>
        <v>80881.616099999999</v>
      </c>
    </row>
    <row r="12" spans="1:13" ht="20.25" customHeight="1" thickBot="1">
      <c r="A12" s="114">
        <v>8</v>
      </c>
      <c r="B12" s="170" t="s">
        <v>372</v>
      </c>
      <c r="C12" s="171">
        <v>2</v>
      </c>
      <c r="D12" s="172" t="s">
        <v>13</v>
      </c>
      <c r="E12" s="173">
        <v>1426.73</v>
      </c>
      <c r="F12" s="174">
        <v>2853.46</v>
      </c>
      <c r="G12" s="148">
        <v>41.439500000000002</v>
      </c>
      <c r="H12" s="175">
        <v>2</v>
      </c>
      <c r="I12" s="149">
        <f t="shared" si="0"/>
        <v>118245.95567000001</v>
      </c>
      <c r="J12" s="154">
        <f t="shared" si="1"/>
        <v>118245.95567000001</v>
      </c>
    </row>
    <row r="13" spans="1:13" ht="20.25" customHeight="1" thickBot="1">
      <c r="A13" s="114">
        <v>9</v>
      </c>
      <c r="B13" s="170" t="s">
        <v>373</v>
      </c>
      <c r="C13" s="171">
        <v>4</v>
      </c>
      <c r="D13" s="172" t="s">
        <v>13</v>
      </c>
      <c r="E13" s="173">
        <v>1918.06</v>
      </c>
      <c r="F13" s="174">
        <v>7672.24</v>
      </c>
      <c r="G13" s="148">
        <v>41.439500000000002</v>
      </c>
      <c r="H13" s="175">
        <v>4</v>
      </c>
      <c r="I13" s="149">
        <f t="shared" si="0"/>
        <v>317933.78948000004</v>
      </c>
      <c r="J13" s="154">
        <f t="shared" si="1"/>
        <v>317933.78948000004</v>
      </c>
    </row>
    <row r="14" spans="1:13" ht="28.5" customHeight="1" thickBot="1">
      <c r="A14" s="114">
        <v>10</v>
      </c>
      <c r="B14" s="170" t="s">
        <v>374</v>
      </c>
      <c r="C14" s="171">
        <v>3</v>
      </c>
      <c r="D14" s="172" t="s">
        <v>13</v>
      </c>
      <c r="E14" s="173">
        <v>9407.44</v>
      </c>
      <c r="F14" s="174">
        <v>28222.32</v>
      </c>
      <c r="G14" s="148">
        <v>41.439500000000002</v>
      </c>
      <c r="H14" s="175">
        <v>3</v>
      </c>
      <c r="I14" s="149">
        <f t="shared" si="0"/>
        <v>1169518.8296400001</v>
      </c>
      <c r="J14" s="154">
        <f t="shared" si="1"/>
        <v>1169518.8296400001</v>
      </c>
    </row>
    <row r="15" spans="1:13" ht="28.5" customHeight="1" thickBot="1">
      <c r="A15" s="114">
        <v>11</v>
      </c>
      <c r="B15" s="170" t="s">
        <v>375</v>
      </c>
      <c r="C15" s="171">
        <v>5</v>
      </c>
      <c r="D15" s="172" t="s">
        <v>13</v>
      </c>
      <c r="E15" s="173">
        <v>272.58</v>
      </c>
      <c r="F15" s="174">
        <v>1362.9</v>
      </c>
      <c r="G15" s="148">
        <v>41.439500000000002</v>
      </c>
      <c r="H15" s="175">
        <v>5</v>
      </c>
      <c r="I15" s="149">
        <f t="shared" si="0"/>
        <v>56477.894550000005</v>
      </c>
      <c r="J15" s="154">
        <f t="shared" si="1"/>
        <v>56477.894550000005</v>
      </c>
    </row>
    <row r="16" spans="1:13" ht="28.5" customHeight="1" thickBot="1">
      <c r="A16" s="114">
        <v>12</v>
      </c>
      <c r="B16" s="170" t="s">
        <v>376</v>
      </c>
      <c r="C16" s="171">
        <v>2</v>
      </c>
      <c r="D16" s="172" t="s">
        <v>13</v>
      </c>
      <c r="E16" s="173">
        <v>11400</v>
      </c>
      <c r="F16" s="174">
        <v>22800</v>
      </c>
      <c r="G16" s="148">
        <v>41.439500000000002</v>
      </c>
      <c r="H16" s="175">
        <v>2</v>
      </c>
      <c r="I16" s="149">
        <f t="shared" si="0"/>
        <v>944820.60000000009</v>
      </c>
      <c r="J16" s="154">
        <f t="shared" si="1"/>
        <v>944820.60000000009</v>
      </c>
    </row>
    <row r="17" spans="1:13" ht="28.5" customHeight="1" thickBot="1">
      <c r="A17" s="114">
        <v>13</v>
      </c>
      <c r="B17" s="170" t="s">
        <v>377</v>
      </c>
      <c r="C17" s="171">
        <v>1</v>
      </c>
      <c r="D17" s="172" t="s">
        <v>13</v>
      </c>
      <c r="E17" s="173">
        <v>4882.54</v>
      </c>
      <c r="F17" s="174">
        <v>4882.54</v>
      </c>
      <c r="G17" s="148">
        <v>41.439500000000002</v>
      </c>
      <c r="H17" s="175">
        <v>1</v>
      </c>
      <c r="I17" s="149">
        <f t="shared" si="0"/>
        <v>202330.01633000001</v>
      </c>
      <c r="J17" s="154">
        <f t="shared" si="1"/>
        <v>202330.01633000001</v>
      </c>
    </row>
    <row r="18" spans="1:13" ht="28.5" customHeight="1" thickBot="1">
      <c r="A18" s="114">
        <v>14</v>
      </c>
      <c r="B18" s="170" t="s">
        <v>378</v>
      </c>
      <c r="C18" s="171">
        <v>4</v>
      </c>
      <c r="D18" s="172" t="s">
        <v>13</v>
      </c>
      <c r="E18" s="173">
        <v>1249.7</v>
      </c>
      <c r="F18" s="174">
        <v>4998.8</v>
      </c>
      <c r="G18" s="148">
        <v>41.439500000000002</v>
      </c>
      <c r="H18" s="175">
        <v>4</v>
      </c>
      <c r="I18" s="149">
        <f t="shared" si="0"/>
        <v>207147.77260000003</v>
      </c>
      <c r="J18" s="154">
        <f t="shared" si="1"/>
        <v>207147.77260000003</v>
      </c>
    </row>
    <row r="19" spans="1:13" ht="28.5" customHeight="1" thickBot="1">
      <c r="A19" s="114">
        <v>15</v>
      </c>
      <c r="B19" s="170" t="s">
        <v>379</v>
      </c>
      <c r="C19" s="171">
        <v>4</v>
      </c>
      <c r="D19" s="172" t="s">
        <v>13</v>
      </c>
      <c r="E19" s="173">
        <v>683.85</v>
      </c>
      <c r="F19" s="174">
        <v>2735.4</v>
      </c>
      <c r="G19" s="148">
        <v>41.439500000000002</v>
      </c>
      <c r="H19" s="175">
        <v>4</v>
      </c>
      <c r="I19" s="149">
        <f t="shared" si="0"/>
        <v>113353.60830000001</v>
      </c>
      <c r="J19" s="154">
        <f t="shared" si="1"/>
        <v>113353.60830000001</v>
      </c>
    </row>
    <row r="20" spans="1:13" ht="28.5" customHeight="1" thickBot="1">
      <c r="A20" s="114">
        <v>16</v>
      </c>
      <c r="B20" s="170" t="s">
        <v>380</v>
      </c>
      <c r="C20" s="171">
        <v>4</v>
      </c>
      <c r="D20" s="172" t="s">
        <v>13</v>
      </c>
      <c r="E20" s="173">
        <v>690</v>
      </c>
      <c r="F20" s="174">
        <v>2760</v>
      </c>
      <c r="G20" s="148">
        <v>41.439500000000002</v>
      </c>
      <c r="H20" s="175">
        <v>4</v>
      </c>
      <c r="I20" s="149">
        <f t="shared" si="0"/>
        <v>114373.02</v>
      </c>
      <c r="J20" s="154">
        <f t="shared" si="1"/>
        <v>114373.02</v>
      </c>
    </row>
    <row r="21" spans="1:13" ht="28.5" customHeight="1" thickBot="1">
      <c r="A21" s="114">
        <v>17</v>
      </c>
      <c r="B21" s="170" t="s">
        <v>381</v>
      </c>
      <c r="C21" s="171">
        <v>2</v>
      </c>
      <c r="D21" s="172" t="s">
        <v>13</v>
      </c>
      <c r="E21" s="173">
        <v>3515.67</v>
      </c>
      <c r="F21" s="174">
        <v>7031.34</v>
      </c>
      <c r="G21" s="148">
        <v>41.439500000000002</v>
      </c>
      <c r="H21" s="175">
        <v>2</v>
      </c>
      <c r="I21" s="149">
        <f t="shared" si="0"/>
        <v>291375.21393000003</v>
      </c>
      <c r="J21" s="154">
        <f t="shared" si="1"/>
        <v>291375.21393000003</v>
      </c>
    </row>
    <row r="22" spans="1:13" ht="28.5" customHeight="1" thickBot="1">
      <c r="A22" s="114">
        <v>18</v>
      </c>
      <c r="B22" s="170" t="s">
        <v>382</v>
      </c>
      <c r="C22" s="171">
        <v>2</v>
      </c>
      <c r="D22" s="172" t="s">
        <v>13</v>
      </c>
      <c r="E22" s="173">
        <v>13571.14</v>
      </c>
      <c r="F22" s="174">
        <v>27142.28</v>
      </c>
      <c r="G22" s="148">
        <v>41.439500000000002</v>
      </c>
      <c r="H22" s="175">
        <v>2</v>
      </c>
      <c r="I22" s="149">
        <f t="shared" si="0"/>
        <v>1124762.5120600001</v>
      </c>
      <c r="J22" s="154">
        <f t="shared" si="1"/>
        <v>1124762.5120600001</v>
      </c>
    </row>
    <row r="23" spans="1:13" ht="28.5" customHeight="1" thickBot="1">
      <c r="A23" s="114">
        <v>19</v>
      </c>
      <c r="B23" s="170" t="s">
        <v>383</v>
      </c>
      <c r="C23" s="171">
        <v>1</v>
      </c>
      <c r="D23" s="172" t="s">
        <v>13</v>
      </c>
      <c r="E23" s="173">
        <v>1636.48</v>
      </c>
      <c r="F23" s="174">
        <v>1636.48</v>
      </c>
      <c r="G23" s="148">
        <v>41.439500000000002</v>
      </c>
      <c r="H23" s="175">
        <v>1</v>
      </c>
      <c r="I23" s="149">
        <f t="shared" si="0"/>
        <v>67814.912960000001</v>
      </c>
      <c r="J23" s="154">
        <f t="shared" si="1"/>
        <v>67814.912960000001</v>
      </c>
    </row>
    <row r="24" spans="1:13" ht="28.5" customHeight="1" thickBot="1">
      <c r="A24" s="114">
        <v>20</v>
      </c>
      <c r="B24" s="170" t="s">
        <v>384</v>
      </c>
      <c r="C24" s="171">
        <v>1</v>
      </c>
      <c r="D24" s="172" t="s">
        <v>13</v>
      </c>
      <c r="E24" s="173">
        <v>24853.63</v>
      </c>
      <c r="F24" s="174">
        <v>24853.63</v>
      </c>
      <c r="G24" s="148">
        <v>41.439500000000002</v>
      </c>
      <c r="H24" s="175">
        <v>1</v>
      </c>
      <c r="I24" s="149">
        <f t="shared" si="0"/>
        <v>1029922.0003850001</v>
      </c>
      <c r="J24" s="154">
        <f t="shared" si="1"/>
        <v>1029922.0003850001</v>
      </c>
    </row>
    <row r="25" spans="1:13" ht="16.5" thickBot="1">
      <c r="A25" s="114">
        <v>21</v>
      </c>
      <c r="B25" s="170" t="s">
        <v>385</v>
      </c>
      <c r="C25" s="171">
        <v>2</v>
      </c>
      <c r="D25" s="172" t="s">
        <v>13</v>
      </c>
      <c r="E25" s="173">
        <v>37596.980000000003</v>
      </c>
      <c r="F25" s="174">
        <v>75193.960000000006</v>
      </c>
      <c r="G25" s="148">
        <v>41.439500000000002</v>
      </c>
      <c r="H25" s="175">
        <v>2</v>
      </c>
      <c r="I25" s="149">
        <f t="shared" si="0"/>
        <v>3116000.1054200004</v>
      </c>
      <c r="J25" s="154">
        <f t="shared" si="1"/>
        <v>3116000.1054200004</v>
      </c>
    </row>
    <row r="26" spans="1:13" ht="16.5" thickBot="1">
      <c r="A26" s="114">
        <v>22</v>
      </c>
      <c r="B26" s="170" t="s">
        <v>386</v>
      </c>
      <c r="C26" s="171">
        <v>3</v>
      </c>
      <c r="D26" s="172" t="s">
        <v>13</v>
      </c>
      <c r="E26" s="173">
        <v>33020.14</v>
      </c>
      <c r="F26" s="174">
        <v>99060.42</v>
      </c>
      <c r="G26" s="148">
        <v>41.439500000000002</v>
      </c>
      <c r="H26" s="175">
        <v>3</v>
      </c>
      <c r="I26" s="149">
        <f t="shared" si="0"/>
        <v>4105014.27459</v>
      </c>
      <c r="J26" s="154">
        <f t="shared" si="1"/>
        <v>4105014.27459</v>
      </c>
    </row>
    <row r="27" spans="1:13" ht="16.5" thickBot="1">
      <c r="A27" s="114">
        <v>23</v>
      </c>
      <c r="B27" s="170" t="s">
        <v>387</v>
      </c>
      <c r="C27" s="171">
        <v>4</v>
      </c>
      <c r="D27" s="172" t="s">
        <v>13</v>
      </c>
      <c r="E27" s="173">
        <v>7698.16</v>
      </c>
      <c r="F27" s="174">
        <v>30792.639999999999</v>
      </c>
      <c r="G27" s="148">
        <v>41.439500000000002</v>
      </c>
      <c r="H27" s="175">
        <v>4</v>
      </c>
      <c r="I27" s="149">
        <f t="shared" si="0"/>
        <v>1276031.60528</v>
      </c>
      <c r="J27" s="154">
        <f t="shared" si="1"/>
        <v>1276031.60528</v>
      </c>
    </row>
    <row r="28" spans="1:13" ht="22.5" customHeight="1" thickBot="1">
      <c r="A28" s="114">
        <v>24</v>
      </c>
      <c r="B28" s="170" t="s">
        <v>388</v>
      </c>
      <c r="C28" s="176">
        <v>1</v>
      </c>
      <c r="D28" s="172" t="s">
        <v>13</v>
      </c>
      <c r="E28" s="173">
        <v>355.1</v>
      </c>
      <c r="F28" s="174">
        <v>355.1</v>
      </c>
      <c r="G28" s="148">
        <v>41.439500000000002</v>
      </c>
      <c r="H28" s="177">
        <v>1</v>
      </c>
      <c r="I28" s="149">
        <f t="shared" si="0"/>
        <v>14715.166450000002</v>
      </c>
      <c r="J28" s="154">
        <f t="shared" si="1"/>
        <v>14715.166450000002</v>
      </c>
    </row>
    <row r="29" spans="1:13" ht="16.5" thickBot="1">
      <c r="A29" s="183">
        <v>25</v>
      </c>
      <c r="B29" s="178" t="s">
        <v>389</v>
      </c>
      <c r="C29" s="184">
        <v>1</v>
      </c>
      <c r="D29" s="179" t="s">
        <v>13</v>
      </c>
      <c r="E29" s="180">
        <v>108023.28</v>
      </c>
      <c r="F29" s="181">
        <v>108023.28</v>
      </c>
      <c r="G29" s="150">
        <v>41.439500000000002</v>
      </c>
      <c r="H29" s="185">
        <v>1</v>
      </c>
      <c r="I29" s="151">
        <f t="shared" si="0"/>
        <v>4476430.7115600007</v>
      </c>
      <c r="J29" s="182">
        <f t="shared" si="1"/>
        <v>4476430.7115600007</v>
      </c>
    </row>
    <row r="30" spans="1:13" ht="27" customHeight="1" thickBot="1">
      <c r="A30" s="121"/>
      <c r="B30" s="142" t="s">
        <v>173</v>
      </c>
      <c r="C30" s="123"/>
      <c r="D30" s="123"/>
      <c r="E30" s="134"/>
      <c r="F30" s="143">
        <f>SUM(F5:F29)-0.01</f>
        <v>637518.57999999996</v>
      </c>
      <c r="G30" s="138"/>
      <c r="H30" s="138"/>
      <c r="I30" s="138">
        <f>SUM(I5:I29)</f>
        <v>26418451.610305004</v>
      </c>
      <c r="J30" s="144">
        <f>SUM(J5:J29)</f>
        <v>26418451.610305004</v>
      </c>
    </row>
    <row r="31" spans="1:13" ht="15.75">
      <c r="F31" s="117"/>
      <c r="G31" s="118"/>
      <c r="H31" s="118"/>
      <c r="I31" s="119"/>
      <c r="J31" s="120"/>
      <c r="K31" s="117"/>
      <c r="L31" s="117"/>
      <c r="M31" s="117"/>
    </row>
    <row r="32" spans="1:13" ht="18.75">
      <c r="A32" s="256" t="s">
        <v>391</v>
      </c>
      <c r="B32" s="256"/>
      <c r="C32" s="256"/>
      <c r="D32" s="256"/>
      <c r="E32" s="256"/>
      <c r="F32" s="256"/>
      <c r="G32" s="256"/>
      <c r="H32" s="256"/>
      <c r="I32" s="256"/>
      <c r="J32" s="256"/>
    </row>
    <row r="34" spans="1:2">
      <c r="A34" s="223" t="s">
        <v>15</v>
      </c>
      <c r="B34" s="223"/>
    </row>
    <row r="35" spans="1:2">
      <c r="A35" s="223" t="s">
        <v>16</v>
      </c>
      <c r="B35" s="223"/>
    </row>
  </sheetData>
  <mergeCells count="12">
    <mergeCell ref="A34:B34"/>
    <mergeCell ref="A35:B35"/>
    <mergeCell ref="A3:A4"/>
    <mergeCell ref="B3:B4"/>
    <mergeCell ref="C3:D4"/>
    <mergeCell ref="F3:F4"/>
    <mergeCell ref="J3:J4"/>
    <mergeCell ref="A2:J2"/>
    <mergeCell ref="G1:J1"/>
    <mergeCell ref="A32:J32"/>
    <mergeCell ref="E3:E4"/>
    <mergeCell ref="G3:I3"/>
  </mergeCells>
  <pageMargins left="0.51181102362204722" right="0.11811023622047245" top="0.15748031496062992" bottom="0.15748031496062992" header="0.31496062992125984" footer="0.31496062992125984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19 02</vt:lpstr>
      <vt:lpstr>09-01-1</vt:lpstr>
      <vt:lpstr>3689-03-25 розподіл монтажних р</vt:lpstr>
      <vt:lpstr>3705 від 18.03.25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Kab-14-2</cp:lastModifiedBy>
  <cp:lastPrinted>2026-04-08T04:59:46Z</cp:lastPrinted>
  <dcterms:created xsi:type="dcterms:W3CDTF">2006-09-16T00:00:00Z</dcterms:created>
  <dcterms:modified xsi:type="dcterms:W3CDTF">2026-04-08T11:29:30Z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17982E60189E4163ABE596E4BBFBEC43_12</vt:lpwstr>
  </property>
  <property fmtid="{D5CDD505-2E9C-101B-9397-08002B2CF9AE}" pid="3" name="KSOProductBuildVer">
    <vt:lpwstr>1033-12.2.0.22549</vt:lpwstr>
  </property>
</Properties>
</file>