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6440"/>
  </bookViews>
  <sheets>
    <sheet name="коригований" sheetId="4" r:id="rId1"/>
  </sheets>
  <definedNames>
    <definedName name="_GoBack" localSheetId="0">коригований!$K$35</definedName>
    <definedName name="_xlnm._FilterDatabase" localSheetId="0" hidden="1">коригований!$A$5:$L$7</definedName>
    <definedName name="_xlnm.Print_Titles" localSheetId="0">коригований!$4:$5</definedName>
  </definedNames>
  <calcPr calcId="114210" fullCalcOnLoad="1"/>
</workbook>
</file>

<file path=xl/calcChain.xml><?xml version="1.0" encoding="utf-8"?>
<calcChain xmlns="http://schemas.openxmlformats.org/spreadsheetml/2006/main">
  <c r="F24" i="4"/>
  <c r="G10"/>
  <c r="H10"/>
  <c r="I10"/>
  <c r="F10"/>
  <c r="G16"/>
  <c r="H16"/>
  <c r="I16"/>
  <c r="F16"/>
  <c r="G23"/>
  <c r="H23"/>
  <c r="I23"/>
  <c r="F23"/>
  <c r="I19"/>
  <c r="H19"/>
  <c r="G19"/>
  <c r="F19"/>
  <c r="I13"/>
  <c r="H12"/>
  <c r="H13"/>
  <c r="G12"/>
  <c r="G13"/>
  <c r="F12"/>
  <c r="F13"/>
  <c r="H24"/>
  <c r="I24"/>
  <c r="G24"/>
</calcChain>
</file>

<file path=xl/sharedStrings.xml><?xml version="1.0" encoding="utf-8"?>
<sst xmlns="http://schemas.openxmlformats.org/spreadsheetml/2006/main" count="82" uniqueCount="62">
  <si>
    <t>№ з/п</t>
  </si>
  <si>
    <t>х</t>
  </si>
  <si>
    <t>Співфінансування, грн.</t>
  </si>
  <si>
    <t>ЗАГАЛЬНА СУМА ЗАПЛАНО ВАНОГО фінансування       (грн.)</t>
  </si>
  <si>
    <t>Назва проєкту</t>
  </si>
  <si>
    <t>обласний бюджет (грн.)</t>
  </si>
  <si>
    <t>Категорія
(І, ІІ)</t>
  </si>
  <si>
    <t>бюджет партнерів, (грн.)</t>
  </si>
  <si>
    <t>І</t>
  </si>
  <si>
    <t>Рання реабілітація - повноцінне життя</t>
  </si>
  <si>
    <t>ВСЬОГО ПО ГАЛУЗІ:</t>
  </si>
  <si>
    <t>II</t>
  </si>
  <si>
    <t>"Лозівський міський Палац культури"</t>
  </si>
  <si>
    <t>Лозівський Районний будинок культури М. Лозова, бульвар Шевченка,10</t>
  </si>
  <si>
    <t>ІІ</t>
  </si>
  <si>
    <t>Громадська організація "ЗДОРОВ'Я ЛОЗІВЧАН"</t>
  </si>
  <si>
    <t>Ініціатор проєкту
(зг. п. 2.1. Положення про проведення конкурсу)</t>
  </si>
  <si>
    <t>Виконавець проєкту
(зг. п. 2.1. Положення про проведення конкурсу)</t>
  </si>
  <si>
    <t>Громадська організація "Лозівська спілка учасників АТО"</t>
  </si>
  <si>
    <t>ВСЬОГО ПО ГРОМАДІ:</t>
  </si>
  <si>
    <r>
      <rPr>
        <b/>
        <sz val="12"/>
        <rFont val="Times New Roman"/>
        <family val="1"/>
        <charset val="204"/>
      </rPr>
      <t xml:space="preserve">бюджет 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громади (грн.)</t>
    </r>
  </si>
  <si>
    <t xml:space="preserve">Простір розвитку дітей з особливими освітніми потребами - темна та світла сенсорна кімната </t>
  </si>
  <si>
    <t>Комунальна установа "Інклюзивно-ресурсний центр" Лозівської міської ради Харківської області, 64604, Харківська область, м.Лозова, м-н 4, буд. 23</t>
  </si>
  <si>
    <t>«Музей - джерело відомостей про російсько-українську війну для наступних поколінь»</t>
  </si>
  <si>
    <t>Відновлення соціальних послуг у віддалених населених пунктах Лозівської громади</t>
  </si>
  <si>
    <t>Лозівська міська рада Харківської області</t>
  </si>
  <si>
    <t xml:space="preserve">   ІІ</t>
  </si>
  <si>
    <t>Управління освіти, молоді та спорту Лозівської міської ради Харківської області</t>
  </si>
  <si>
    <t xml:space="preserve"> спортивно-оздоровчий комплекс "Бритай - 1" Харківська область, Лозівський район, с. Братолюбівка, вул. Затишна, 3</t>
  </si>
  <si>
    <t>Затишна гавань - нові можливості для відпочинку дітей</t>
  </si>
  <si>
    <r>
      <rPr>
        <b/>
        <sz val="12"/>
        <rFont val="Times New Roman"/>
        <family val="1"/>
        <charset val="204"/>
      </rPr>
      <t>Вид робіт</t>
    </r>
    <r>
      <rPr>
        <b/>
        <i/>
        <sz val="12"/>
        <rFont val="Times New Roman"/>
        <family val="1"/>
        <charset val="204"/>
      </rPr>
      <t xml:space="preserve"> /</t>
    </r>
    <r>
      <rPr>
        <b/>
        <sz val="12"/>
        <rFont val="Times New Roman"/>
        <family val="1"/>
        <charset val="204"/>
      </rPr>
      <t xml:space="preserve"> заходів</t>
    </r>
  </si>
  <si>
    <r>
      <rPr>
        <b/>
        <sz val="12"/>
        <rFont val="Times New Roman"/>
        <family val="1"/>
        <charset val="204"/>
      </rPr>
      <t>Об'єкт на якому заплановано реалізацію проєкту</t>
    </r>
    <r>
      <rPr>
        <b/>
        <i/>
        <sz val="12"/>
        <rFont val="Times New Roman"/>
        <family val="1"/>
        <charset val="204"/>
      </rPr>
      <t xml:space="preserve"> </t>
    </r>
  </si>
  <si>
    <t>Надійне укриття - Безпечне місто</t>
  </si>
  <si>
    <t>Лозівський краєзнавчий музей Лозівської міської ради Харківської області</t>
  </si>
  <si>
    <t xml:space="preserve">"Сучасна лабораторія Української музики"
</t>
  </si>
  <si>
    <t>проєкти Лозівської міської територіальної громади, підготовлені для участі
у Харківському обласному конкурсі проєктів місцевого та регіонального розвитку «Разом в майбутнє» у 2023 році</t>
  </si>
  <si>
    <t>Лозівський краєзнавчий музей Лозівської міської ради Харківської області.
м. Лозова, бульвар Шевченка,22</t>
  </si>
  <si>
    <t xml:space="preserve">житловий будинок, за адресою: 
м. Лозова, мікрорайон 1,
буд. 21.
</t>
  </si>
  <si>
    <t>Секретар міської ради</t>
  </si>
  <si>
    <t>Юрій КУШНІР</t>
  </si>
  <si>
    <t>Сергій Гранкін, 2-56-15</t>
  </si>
  <si>
    <t>ЖИТЛОВО-КОМУНАЛЬНЕ ГОСПОДАРСТВО</t>
  </si>
  <si>
    <t>КУЛЬТУРА</t>
  </si>
  <si>
    <t>СОЦІАЛЬНИЙ ЗАХИСТ</t>
  </si>
  <si>
    <t>МЕДИЦИНА</t>
  </si>
  <si>
    <t>ОСВІТА, МОЛОДЬ, СПОРТ</t>
  </si>
  <si>
    <t>Проєкт передбачає благоустрій берегової лінії та пляжної зони "Затишна гавань" спортивно-оздоровчого комплексу "Бритай - 1"</t>
  </si>
  <si>
    <t>Проєкт передбачає виконання ремонтних робіт та придбання спеціалізованого обладнання для сенсорних кімнат, спортивного інвентарю, меблів для роботи з батьками дітей з особливими овітніми потребами, оргтехніки , електроніки та іншого</t>
  </si>
  <si>
    <t>Проєкт передбачає придбання спеціалізованого реабілітаційного обладнання та інвентарю для оснащення реабілітаційного відділення</t>
  </si>
  <si>
    <t xml:space="preserve"> Реабілітаційне відділення КНП " Лозівське ТМО" Лозівської міської ради Харківської області, яке розташоване за адресою: Харківська область, м.Лозова, вул.Лозовського,10</t>
  </si>
  <si>
    <t>Проєкт передбачає придбання мікроавтобусу (8 посадкових місць) для соціальних служб міської ради.</t>
  </si>
  <si>
    <t>КНП " Лозівське територіальне медичне обєднання" Лозівської міської ради Харківської області</t>
  </si>
  <si>
    <t>Територіальний центр соціального обслуговування (надання соціальних послуг) Лозівської міської ради Харківської області</t>
  </si>
  <si>
    <t>Проєкт передбачає проведення ремонту приміщення та придбання спеціалізованого обладнання, техніки та музичних інструментів для створення сучасної студії звукозапису</t>
  </si>
  <si>
    <t>ГО "Лозівське товариство родин загиблих за Україну "ПАМ'ЯТЬ СЕРЦЯ"</t>
  </si>
  <si>
    <t>КП "Житлова управляюча компанія" Лозівської міської ради Харківської області</t>
  </si>
  <si>
    <t>Проєкт передбачає придбання будівельних матеріалів та виконання ремонту приміщень, технічне переоснащення, забезпечення оргтехнікою, меблями  Лозівського краєзнавчого музею, створення виставкої зали, присвяченої російсько-українській війні.</t>
  </si>
  <si>
    <r>
      <t xml:space="preserve"> </t>
    </r>
    <r>
      <rPr>
        <sz val="11"/>
        <color indexed="8"/>
        <rFont val="Times New Roman"/>
        <family val="1"/>
        <charset val="204"/>
      </rPr>
      <t xml:space="preserve">  Лозівське міськрайонне відділення Української спілки ветеранів Афганістану (воїнів інтернаціоналістів)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</t>
    </r>
  </si>
  <si>
    <r>
      <t xml:space="preserve"> </t>
    </r>
    <r>
      <rPr>
        <sz val="11"/>
        <color indexed="8"/>
        <rFont val="Times New Roman"/>
        <family val="1"/>
        <charset val="204"/>
      </rPr>
      <t xml:space="preserve">  Лозівське міськрайонне товариство німців "Відергебурт" 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</t>
    </r>
  </si>
  <si>
    <t>ГО ""Лозівська міськрайонна громадська організація "ЖІНОЧИЙ ЛЕГІОН ЛОЗІВЩИНИ"</t>
  </si>
  <si>
    <t xml:space="preserve">Проєкт передбачає облаштування та капітальний ремонт підвального приміщення  житлового будинку (1000,0 м²) під місце тимчасового укриття.
</t>
  </si>
  <si>
    <t>Додаток до рішення міської ради
від  28.03. 2023 № 1225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</si>
</sst>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[$-FC22]d\ mmmm\ yyyy&quot; р.&quot;;@"/>
  </numFmts>
  <fonts count="26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color indexed="30"/>
      <name val="Arial"/>
      <family val="2"/>
      <charset val="204"/>
    </font>
    <font>
      <b/>
      <sz val="14"/>
      <color indexed="1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10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1" fillId="0" borderId="0" xfId="0" applyFont="1"/>
    <xf numFmtId="14" fontId="1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3" fontId="19" fillId="0" borderId="1" xfId="0" applyNumberFormat="1" applyFont="1" applyBorder="1" applyAlignment="1">
      <alignment horizontal="center" vertical="top"/>
    </xf>
    <xf numFmtId="3" fontId="19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7" fillId="0" borderId="2" xfId="0" applyFont="1" applyBorder="1" applyAlignment="1">
      <alignment horizontal="left" vertical="top" wrapText="1"/>
    </xf>
    <xf numFmtId="3" fontId="19" fillId="0" borderId="1" xfId="0" applyNumberFormat="1" applyFont="1" applyBorder="1" applyAlignment="1">
      <alignment vertical="top"/>
    </xf>
    <xf numFmtId="3" fontId="18" fillId="0" borderId="1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justify" vertical="top"/>
    </xf>
    <xf numFmtId="3" fontId="19" fillId="0" borderId="3" xfId="0" applyNumberFormat="1" applyFont="1" applyBorder="1" applyAlignment="1">
      <alignment horizontal="center" vertical="top"/>
    </xf>
    <xf numFmtId="3" fontId="19" fillId="0" borderId="3" xfId="0" applyNumberFormat="1" applyFont="1" applyBorder="1" applyAlignment="1">
      <alignment vertical="top"/>
    </xf>
    <xf numFmtId="3" fontId="18" fillId="0" borderId="3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7" fillId="0" borderId="0" xfId="0" applyFont="1"/>
    <xf numFmtId="0" fontId="15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justify" vertical="top" wrapText="1"/>
    </xf>
    <xf numFmtId="0" fontId="25" fillId="0" borderId="1" xfId="0" applyFont="1" applyBorder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A13" zoomScale="85" zoomScaleNormal="85" workbookViewId="0">
      <selection activeCell="A2" sqref="A2:K2"/>
    </sheetView>
  </sheetViews>
  <sheetFormatPr defaultColWidth="8.85546875" defaultRowHeight="15.75"/>
  <cols>
    <col min="1" max="1" width="4.7109375" style="19" customWidth="1"/>
    <col min="2" max="2" width="37.140625" style="19" customWidth="1"/>
    <col min="3" max="3" width="6.5703125" style="20" customWidth="1"/>
    <col min="4" max="4" width="21" style="19" customWidth="1"/>
    <col min="5" max="5" width="19.28515625" style="19" customWidth="1"/>
    <col min="6" max="6" width="13.7109375" style="19" customWidth="1"/>
    <col min="7" max="7" width="15.85546875" style="19" customWidth="1"/>
    <col min="8" max="8" width="14.140625" style="19" customWidth="1"/>
    <col min="9" max="9" width="15.7109375" style="19" customWidth="1"/>
    <col min="10" max="10" width="22.140625" style="19" customWidth="1"/>
    <col min="11" max="11" width="42" style="19" customWidth="1"/>
    <col min="12" max="16384" width="8.85546875" style="19"/>
  </cols>
  <sheetData>
    <row r="1" spans="1:12" ht="48" customHeight="1">
      <c r="K1" s="55" t="s">
        <v>61</v>
      </c>
    </row>
    <row r="2" spans="1:12" s="1" customFormat="1" ht="66" customHeight="1">
      <c r="A2" s="63" t="s">
        <v>35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s="1" customFormat="1">
      <c r="A3" s="2"/>
      <c r="B3" s="2"/>
      <c r="C3" s="3"/>
      <c r="D3" s="2"/>
      <c r="E3" s="2"/>
      <c r="F3" s="4"/>
      <c r="G3" s="4"/>
      <c r="H3" s="4"/>
      <c r="I3" s="5"/>
      <c r="J3" s="5"/>
      <c r="K3" s="5"/>
    </row>
    <row r="4" spans="1:12" s="8" customFormat="1" ht="15" customHeight="1">
      <c r="A4" s="64" t="s">
        <v>0</v>
      </c>
      <c r="B4" s="64" t="s">
        <v>4</v>
      </c>
      <c r="C4" s="65" t="s">
        <v>6</v>
      </c>
      <c r="D4" s="64" t="s">
        <v>16</v>
      </c>
      <c r="E4" s="64" t="s">
        <v>17</v>
      </c>
      <c r="F4" s="67" t="s">
        <v>2</v>
      </c>
      <c r="G4" s="68"/>
      <c r="H4" s="68"/>
      <c r="I4" s="69" t="s">
        <v>3</v>
      </c>
      <c r="J4" s="70" t="s">
        <v>31</v>
      </c>
      <c r="K4" s="70" t="s">
        <v>30</v>
      </c>
    </row>
    <row r="5" spans="1:12" s="8" customFormat="1" ht="83.25" customHeight="1">
      <c r="A5" s="64"/>
      <c r="B5" s="64"/>
      <c r="C5" s="66"/>
      <c r="D5" s="64"/>
      <c r="E5" s="64"/>
      <c r="F5" s="7" t="s">
        <v>5</v>
      </c>
      <c r="G5" s="9" t="s">
        <v>20</v>
      </c>
      <c r="H5" s="7" t="s">
        <v>7</v>
      </c>
      <c r="I5" s="69"/>
      <c r="J5" s="64"/>
      <c r="K5" s="70"/>
    </row>
    <row r="6" spans="1:12" s="1" customForma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9</v>
      </c>
      <c r="G6" s="10">
        <v>10</v>
      </c>
      <c r="H6" s="10">
        <v>11</v>
      </c>
      <c r="I6" s="10">
        <v>12</v>
      </c>
      <c r="J6" s="10">
        <v>13</v>
      </c>
      <c r="K6" s="10">
        <v>14</v>
      </c>
    </row>
    <row r="7" spans="1:12" s="1" customFormat="1" ht="18.75">
      <c r="A7" s="56" t="s">
        <v>45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2" s="1" customFormat="1" ht="90" customHeight="1">
      <c r="A8" s="38">
        <v>1</v>
      </c>
      <c r="B8" s="31" t="s">
        <v>29</v>
      </c>
      <c r="C8" s="34" t="s">
        <v>26</v>
      </c>
      <c r="D8" s="28" t="s">
        <v>54</v>
      </c>
      <c r="E8" s="28" t="s">
        <v>27</v>
      </c>
      <c r="F8" s="35">
        <v>1050000</v>
      </c>
      <c r="G8" s="35">
        <v>450000</v>
      </c>
      <c r="H8" s="36"/>
      <c r="I8" s="36">
        <v>1500000</v>
      </c>
      <c r="J8" s="28" t="s">
        <v>28</v>
      </c>
      <c r="K8" s="14" t="s">
        <v>46</v>
      </c>
      <c r="L8" s="13"/>
    </row>
    <row r="9" spans="1:12" s="1" customFormat="1" ht="129" customHeight="1">
      <c r="A9" s="39">
        <v>2</v>
      </c>
      <c r="B9" s="31" t="s">
        <v>21</v>
      </c>
      <c r="C9" s="34" t="s">
        <v>14</v>
      </c>
      <c r="D9" s="54" t="s">
        <v>59</v>
      </c>
      <c r="E9" s="28" t="s">
        <v>27</v>
      </c>
      <c r="F9" s="35">
        <v>1050000</v>
      </c>
      <c r="G9" s="35">
        <v>450000</v>
      </c>
      <c r="H9" s="36"/>
      <c r="I9" s="36">
        <v>1500000</v>
      </c>
      <c r="J9" s="28" t="s">
        <v>22</v>
      </c>
      <c r="K9" s="14" t="s">
        <v>47</v>
      </c>
      <c r="L9" s="13"/>
    </row>
    <row r="10" spans="1:12" s="16" customFormat="1" ht="18.75">
      <c r="A10" s="15"/>
      <c r="B10" s="58" t="s">
        <v>10</v>
      </c>
      <c r="C10" s="59"/>
      <c r="D10" s="59"/>
      <c r="E10" s="60"/>
      <c r="F10" s="30">
        <f>SUM(F8:F9)</f>
        <v>2100000</v>
      </c>
      <c r="G10" s="30">
        <f>SUM(G8:G9)</f>
        <v>900000</v>
      </c>
      <c r="H10" s="30">
        <f>SUM(H8:H9)</f>
        <v>0</v>
      </c>
      <c r="I10" s="30">
        <f>SUM(I8:I9)</f>
        <v>3000000</v>
      </c>
      <c r="J10" s="6" t="s">
        <v>1</v>
      </c>
      <c r="K10" s="6" t="s">
        <v>1</v>
      </c>
    </row>
    <row r="11" spans="1:12" s="1" customFormat="1" ht="18.75">
      <c r="A11" s="56" t="s">
        <v>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2" s="1" customFormat="1" ht="138" customHeight="1">
      <c r="A12" s="38">
        <v>3</v>
      </c>
      <c r="B12" s="31" t="s">
        <v>9</v>
      </c>
      <c r="C12" s="34" t="s">
        <v>14</v>
      </c>
      <c r="D12" s="28" t="s">
        <v>15</v>
      </c>
      <c r="E12" s="28" t="s">
        <v>51</v>
      </c>
      <c r="F12" s="35">
        <f>I12*70%</f>
        <v>682808</v>
      </c>
      <c r="G12" s="35">
        <f>I12*10%</f>
        <v>97544</v>
      </c>
      <c r="H12" s="36">
        <f>I12*20%</f>
        <v>195088</v>
      </c>
      <c r="I12" s="36">
        <v>975440</v>
      </c>
      <c r="J12" s="52" t="s">
        <v>49</v>
      </c>
      <c r="K12" s="12" t="s">
        <v>48</v>
      </c>
      <c r="L12" s="13"/>
    </row>
    <row r="13" spans="1:12" s="8" customFormat="1" ht="16.5" customHeight="1">
      <c r="A13" s="15"/>
      <c r="B13" s="58" t="s">
        <v>10</v>
      </c>
      <c r="C13" s="59"/>
      <c r="D13" s="59"/>
      <c r="E13" s="60"/>
      <c r="F13" s="30">
        <f>SUM(F12:F12)</f>
        <v>682808</v>
      </c>
      <c r="G13" s="30">
        <f>SUM(G12:G12)</f>
        <v>97544</v>
      </c>
      <c r="H13" s="30">
        <f>SUM(H12:H12)</f>
        <v>195088</v>
      </c>
      <c r="I13" s="30">
        <f>SUM(I12:I12)</f>
        <v>975440</v>
      </c>
      <c r="J13" s="6" t="s">
        <v>1</v>
      </c>
      <c r="K13" s="6" t="s">
        <v>1</v>
      </c>
      <c r="L13" s="17"/>
    </row>
    <row r="14" spans="1:12" s="8" customFormat="1" ht="16.5" customHeight="1">
      <c r="A14" s="56" t="s">
        <v>43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17"/>
    </row>
    <row r="15" spans="1:12" s="8" customFormat="1" ht="130.5" customHeight="1">
      <c r="A15" s="38">
        <v>4</v>
      </c>
      <c r="B15" s="31" t="s">
        <v>24</v>
      </c>
      <c r="C15" s="34" t="s">
        <v>8</v>
      </c>
      <c r="D15" s="28" t="s">
        <v>25</v>
      </c>
      <c r="E15" s="28" t="s">
        <v>52</v>
      </c>
      <c r="F15" s="47">
        <v>1000000</v>
      </c>
      <c r="G15" s="47">
        <v>1000000</v>
      </c>
      <c r="H15" s="48"/>
      <c r="I15" s="48">
        <v>2000000</v>
      </c>
      <c r="J15" s="28" t="s">
        <v>52</v>
      </c>
      <c r="K15" s="14" t="s">
        <v>50</v>
      </c>
      <c r="L15" s="17"/>
    </row>
    <row r="16" spans="1:12" s="8" customFormat="1" ht="16.5" customHeight="1">
      <c r="A16" s="15"/>
      <c r="B16" s="58" t="s">
        <v>10</v>
      </c>
      <c r="C16" s="59"/>
      <c r="D16" s="59"/>
      <c r="E16" s="60"/>
      <c r="F16" s="29">
        <f>SUM(F15:F15)</f>
        <v>1000000</v>
      </c>
      <c r="G16" s="29">
        <f>SUM(G15:G15)</f>
        <v>1000000</v>
      </c>
      <c r="H16" s="29">
        <f>SUM(H15:H15)</f>
        <v>0</v>
      </c>
      <c r="I16" s="29">
        <f>SUM(I15:I15)</f>
        <v>2000000</v>
      </c>
      <c r="J16" s="6" t="s">
        <v>1</v>
      </c>
      <c r="K16" s="6" t="s">
        <v>1</v>
      </c>
      <c r="L16" s="17"/>
    </row>
    <row r="17" spans="1:12" s="8" customFormat="1" ht="16.5" customHeight="1">
      <c r="A17" s="56" t="s">
        <v>41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17"/>
    </row>
    <row r="18" spans="1:12" s="8" customFormat="1" ht="86.25" customHeight="1">
      <c r="A18" s="38">
        <v>5</v>
      </c>
      <c r="B18" s="49" t="s">
        <v>32</v>
      </c>
      <c r="C18" s="34" t="s">
        <v>14</v>
      </c>
      <c r="D18" s="28" t="s">
        <v>18</v>
      </c>
      <c r="E18" s="53" t="s">
        <v>55</v>
      </c>
      <c r="F18" s="35">
        <v>1050000</v>
      </c>
      <c r="G18" s="35">
        <v>300000</v>
      </c>
      <c r="H18" s="36">
        <v>150000</v>
      </c>
      <c r="I18" s="36">
        <v>1500000</v>
      </c>
      <c r="J18" s="53" t="s">
        <v>37</v>
      </c>
      <c r="K18" s="18" t="s">
        <v>60</v>
      </c>
      <c r="L18" s="17"/>
    </row>
    <row r="19" spans="1:12" s="8" customFormat="1" ht="16.5" customHeight="1">
      <c r="A19" s="15"/>
      <c r="B19" s="58" t="s">
        <v>10</v>
      </c>
      <c r="C19" s="59"/>
      <c r="D19" s="59"/>
      <c r="E19" s="60"/>
      <c r="F19" s="30">
        <f>SUM(F18:F18)</f>
        <v>1050000</v>
      </c>
      <c r="G19" s="30">
        <f>SUM(G18:G18)</f>
        <v>300000</v>
      </c>
      <c r="H19" s="30">
        <f>SUM(H18:H18)</f>
        <v>150000</v>
      </c>
      <c r="I19" s="30">
        <f>SUM(I18:I18)</f>
        <v>1500000</v>
      </c>
      <c r="J19" s="6" t="s">
        <v>1</v>
      </c>
      <c r="K19" s="6" t="s">
        <v>1</v>
      </c>
      <c r="L19" s="17"/>
    </row>
    <row r="20" spans="1:12" s="1" customFormat="1" ht="18.75">
      <c r="A20" s="61" t="s">
        <v>42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2" s="1" customFormat="1" ht="98.25" customHeight="1">
      <c r="A21" s="38">
        <v>6</v>
      </c>
      <c r="B21" s="40" t="s">
        <v>34</v>
      </c>
      <c r="C21" s="11" t="s">
        <v>11</v>
      </c>
      <c r="D21" s="37" t="s">
        <v>57</v>
      </c>
      <c r="E21" s="28" t="s">
        <v>12</v>
      </c>
      <c r="F21" s="35">
        <v>1045800</v>
      </c>
      <c r="G21" s="41">
        <v>448200</v>
      </c>
      <c r="H21" s="42">
        <v>110000</v>
      </c>
      <c r="I21" s="36">
        <v>1604000</v>
      </c>
      <c r="J21" s="28" t="s">
        <v>13</v>
      </c>
      <c r="K21" s="14" t="s">
        <v>53</v>
      </c>
      <c r="L21" s="13"/>
    </row>
    <row r="22" spans="1:12" s="1" customFormat="1" ht="128.25" customHeight="1">
      <c r="A22" s="38">
        <v>7</v>
      </c>
      <c r="B22" s="43" t="s">
        <v>23</v>
      </c>
      <c r="C22" s="11" t="s">
        <v>11</v>
      </c>
      <c r="D22" s="37" t="s">
        <v>58</v>
      </c>
      <c r="E22" s="28" t="s">
        <v>33</v>
      </c>
      <c r="F22" s="44">
        <v>822500</v>
      </c>
      <c r="G22" s="45">
        <v>352500</v>
      </c>
      <c r="H22" s="46">
        <v>60000</v>
      </c>
      <c r="I22" s="36">
        <v>1235000</v>
      </c>
      <c r="J22" s="28" t="s">
        <v>36</v>
      </c>
      <c r="K22" s="14" t="s">
        <v>56</v>
      </c>
      <c r="L22" s="13"/>
    </row>
    <row r="23" spans="1:12" s="8" customFormat="1" ht="18.75" customHeight="1">
      <c r="A23" s="15"/>
      <c r="B23" s="58" t="s">
        <v>10</v>
      </c>
      <c r="C23" s="59"/>
      <c r="D23" s="59"/>
      <c r="E23" s="60"/>
      <c r="F23" s="32">
        <f>SUM(F21:F22)</f>
        <v>1868300</v>
      </c>
      <c r="G23" s="32">
        <f>SUM(G21:G22)</f>
        <v>800700</v>
      </c>
      <c r="H23" s="32">
        <f>SUM(H21:H22)</f>
        <v>170000</v>
      </c>
      <c r="I23" s="32">
        <f>SUM(I21:I22)</f>
        <v>2839000</v>
      </c>
      <c r="J23" s="6" t="s">
        <v>1</v>
      </c>
      <c r="K23" s="6" t="s">
        <v>1</v>
      </c>
      <c r="L23" s="17"/>
    </row>
    <row r="24" spans="1:12" ht="18.75">
      <c r="A24" s="15">
        <v>7</v>
      </c>
      <c r="B24" s="58" t="s">
        <v>19</v>
      </c>
      <c r="C24" s="59"/>
      <c r="D24" s="59"/>
      <c r="E24" s="60"/>
      <c r="F24" s="33">
        <f>SUM(F10,F13,F23,F16,F19)</f>
        <v>6701108</v>
      </c>
      <c r="G24" s="33">
        <f>SUM(G10,G13,G23,G16,G19)</f>
        <v>3098244</v>
      </c>
      <c r="H24" s="33">
        <f>SUM(H10,H13,H23,H16,H19)</f>
        <v>515088</v>
      </c>
      <c r="I24" s="33">
        <f>SUM(I10,I13,I23,I16,I19)</f>
        <v>10314440</v>
      </c>
      <c r="J24" s="6" t="s">
        <v>1</v>
      </c>
      <c r="K24" s="6" t="s">
        <v>1</v>
      </c>
    </row>
    <row r="25" spans="1:12">
      <c r="D25" s="21"/>
      <c r="F25" s="22"/>
      <c r="G25" s="22"/>
      <c r="H25" s="22"/>
      <c r="I25" s="22"/>
      <c r="J25" s="23"/>
      <c r="K25" s="23"/>
    </row>
    <row r="27" spans="1:12" s="24" customFormat="1" ht="18.75">
      <c r="C27" s="25"/>
      <c r="D27" s="51" t="s">
        <v>38</v>
      </c>
      <c r="E27" s="51"/>
      <c r="F27" s="51"/>
      <c r="G27" s="51"/>
      <c r="H27" s="51" t="s">
        <v>39</v>
      </c>
    </row>
    <row r="28" spans="1:12">
      <c r="H28" s="50"/>
    </row>
    <row r="30" spans="1:12" s="26" customFormat="1">
      <c r="B30" s="26" t="s">
        <v>40</v>
      </c>
      <c r="C30" s="27"/>
    </row>
    <row r="32" spans="1:12">
      <c r="A32" s="26"/>
    </row>
  </sheetData>
  <mergeCells count="21">
    <mergeCell ref="K4:K5"/>
    <mergeCell ref="A17:K17"/>
    <mergeCell ref="A2:K2"/>
    <mergeCell ref="A4:A5"/>
    <mergeCell ref="B4:B5"/>
    <mergeCell ref="C4:C5"/>
    <mergeCell ref="D4:D5"/>
    <mergeCell ref="E4:E5"/>
    <mergeCell ref="F4:H4"/>
    <mergeCell ref="I4:I5"/>
    <mergeCell ref="J4:J5"/>
    <mergeCell ref="A7:K7"/>
    <mergeCell ref="B10:E10"/>
    <mergeCell ref="B19:E19"/>
    <mergeCell ref="A11:K11"/>
    <mergeCell ref="B24:E24"/>
    <mergeCell ref="B13:E13"/>
    <mergeCell ref="A20:K20"/>
    <mergeCell ref="B23:E23"/>
    <mergeCell ref="A14:K14"/>
    <mergeCell ref="B16:E16"/>
  </mergeCells>
  <phoneticPr fontId="0" type="noConversion"/>
  <printOptions horizontalCentered="1"/>
  <pageMargins left="0.19685039370078741" right="0.19685039370078741" top="0.39370078740157483" bottom="0.19685039370078741" header="0.31496062992125984" footer="0.31496062992125984"/>
  <pageSetup paperSize="9" scale="62" fitToHeight="10" orientation="landscape" horizontalDpi="300" verticalDpi="300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коригований</vt:lpstr>
      <vt:lpstr>коригований!_GoBack</vt:lpstr>
      <vt:lpstr>коригований!Заголовки_для_печати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Dudchenko</dc:creator>
  <cp:lastModifiedBy>User</cp:lastModifiedBy>
  <cp:lastPrinted>2023-03-28T10:57:11Z</cp:lastPrinted>
  <dcterms:created xsi:type="dcterms:W3CDTF">2016-12-28T15:54:28Z</dcterms:created>
  <dcterms:modified xsi:type="dcterms:W3CDTF">2023-03-28T10:59:31Z</dcterms:modified>
</cp:coreProperties>
</file>